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emenjo\Desktop\stará plocha\ORG\BOZP\podzim 2021\"/>
    </mc:Choice>
  </mc:AlternateContent>
  <bookViews>
    <workbookView xWindow="0" yWindow="0" windowWidth="25995" windowHeight="12165"/>
  </bookViews>
  <sheets>
    <sheet name="BOZP IN1 12.2020 doplnit" sheetId="14" r:id="rId1"/>
    <sheet name="BOZP IN1 12.2020" sheetId="13" r:id="rId2"/>
  </sheets>
  <externalReferences>
    <externalReference r:id="rId3"/>
  </externalReferences>
  <definedNames>
    <definedName name="_xlnm._FilterDatabase" localSheetId="0" hidden="1">'BOZP IN1 12.2020 doplnit'!$A$5:$P$13</definedName>
  </definedNames>
  <calcPr calcId="162913"/>
</workbook>
</file>

<file path=xl/calcChain.xml><?xml version="1.0" encoding="utf-8"?>
<calcChain xmlns="http://schemas.openxmlformats.org/spreadsheetml/2006/main">
  <c r="N11" i="14" l="1"/>
  <c r="O11" i="14" s="1"/>
  <c r="N10" i="14"/>
  <c r="O10" i="14" s="1"/>
  <c r="N9" i="14"/>
  <c r="O9" i="14" s="1"/>
  <c r="N8" i="14"/>
  <c r="O8" i="14" s="1"/>
  <c r="N7" i="14"/>
  <c r="O7" i="14" s="1"/>
  <c r="N6" i="14"/>
  <c r="O6" i="14" s="1"/>
  <c r="J12" i="14" l="1"/>
  <c r="C12" i="14" l="1"/>
  <c r="N5" i="14"/>
  <c r="O5" i="14" s="1"/>
  <c r="O12" i="14" l="1"/>
  <c r="N12" i="14"/>
  <c r="P12" i="14" l="1"/>
  <c r="M50" i="13" l="1"/>
  <c r="N50" i="13" s="1"/>
  <c r="M49" i="13"/>
  <c r="N49" i="13" s="1"/>
  <c r="N48" i="13" l="1"/>
  <c r="M48" i="13"/>
  <c r="N39" i="13"/>
  <c r="N38" i="13"/>
  <c r="M39" i="13"/>
  <c r="M38" i="13"/>
  <c r="M37" i="13" l="1"/>
  <c r="N37" i="13" s="1"/>
  <c r="M36" i="13"/>
  <c r="N36" i="13" s="1"/>
  <c r="M35" i="13"/>
  <c r="N35" i="13" s="1"/>
  <c r="M34" i="13"/>
  <c r="N34" i="13" s="1"/>
  <c r="M33" i="13"/>
  <c r="N33" i="13" s="1"/>
  <c r="M40" i="13"/>
  <c r="N40" i="13" s="1"/>
  <c r="M41" i="13"/>
  <c r="N41" i="13"/>
  <c r="M42" i="13"/>
  <c r="N42" i="13" s="1"/>
  <c r="M43" i="13"/>
  <c r="N43" i="13" s="1"/>
  <c r="M44" i="13"/>
  <c r="N44" i="13" s="1"/>
  <c r="M45" i="13"/>
  <c r="N45" i="13" s="1"/>
  <c r="M46" i="13"/>
  <c r="N46" i="13" s="1"/>
  <c r="M47" i="13"/>
  <c r="N47" i="13"/>
  <c r="M15" i="13"/>
  <c r="N15" i="13" s="1"/>
  <c r="M14" i="13"/>
  <c r="N14" i="13" s="1"/>
  <c r="M27" i="13" l="1"/>
  <c r="N27" i="13" s="1"/>
  <c r="M32" i="13" l="1"/>
  <c r="N32" i="13" s="1"/>
  <c r="M31" i="13"/>
  <c r="N31" i="13" s="1"/>
  <c r="M30" i="13"/>
  <c r="N30" i="13" s="1"/>
  <c r="M29" i="13"/>
  <c r="N29" i="13" s="1"/>
  <c r="M28" i="13"/>
  <c r="N28" i="13" s="1"/>
  <c r="M26" i="13"/>
  <c r="N26" i="13" s="1"/>
  <c r="M25" i="13"/>
  <c r="N25" i="13" s="1"/>
  <c r="M24" i="13"/>
  <c r="N24" i="13" s="1"/>
  <c r="M23" i="13"/>
  <c r="N23" i="13" s="1"/>
  <c r="M22" i="13"/>
  <c r="N22" i="13" s="1"/>
  <c r="M21" i="13"/>
  <c r="N21" i="13" s="1"/>
  <c r="M20" i="13"/>
  <c r="N20" i="13" s="1"/>
  <c r="M19" i="13"/>
  <c r="N19" i="13" s="1"/>
  <c r="M18" i="13"/>
  <c r="N18" i="13" s="1"/>
  <c r="M17" i="13"/>
  <c r="N17" i="13" s="1"/>
  <c r="M16" i="13"/>
  <c r="N16" i="13" s="1"/>
  <c r="M13" i="13"/>
  <c r="N13" i="13" s="1"/>
  <c r="M12" i="13"/>
  <c r="N12" i="13" s="1"/>
  <c r="M11" i="13"/>
  <c r="N11" i="13" s="1"/>
  <c r="M10" i="13"/>
  <c r="N10" i="13" s="1"/>
  <c r="M9" i="13"/>
  <c r="N9" i="13" s="1"/>
  <c r="M8" i="13"/>
  <c r="N8" i="13" s="1"/>
  <c r="M7" i="13"/>
  <c r="N7" i="13" s="1"/>
  <c r="M6" i="13"/>
  <c r="N6" i="13" s="1"/>
  <c r="M5" i="13"/>
  <c r="N5" i="13" s="1"/>
</calcChain>
</file>

<file path=xl/comments1.xml><?xml version="1.0" encoding="utf-8"?>
<comments xmlns="http://schemas.openxmlformats.org/spreadsheetml/2006/main">
  <authors>
    <author>Uživatel systému Windows</author>
  </authors>
  <commentList>
    <comment ref="H21" authorId="0" shape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3" authorId="0" shape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<sst xmlns="http://schemas.openxmlformats.org/spreadsheetml/2006/main" count="523" uniqueCount="167">
  <si>
    <t>Kontaktní  zaměstnanci zadavatele ve věcech technických</t>
  </si>
  <si>
    <t>Počet hodin</t>
  </si>
  <si>
    <t>Předpokládaná doba realizace</t>
  </si>
  <si>
    <t>Celková cena v Kč bez DPH</t>
  </si>
  <si>
    <t>Celková cena v Kč včetně DPH 21%</t>
  </si>
  <si>
    <t>Jednotková cena v Kč bez DPH (hodinová sazba)</t>
  </si>
  <si>
    <t>Přdpokládaná hodnota zakázky v tis.Kč bez DPH</t>
  </si>
  <si>
    <t>Příloha č. 1 k SOD - Rozpis nabídkové ceny</t>
  </si>
  <si>
    <t>ISPROFIN / ISPROFOND</t>
  </si>
  <si>
    <t>KRAJ</t>
  </si>
  <si>
    <t>[VLOŽÍ ZHOTOVITEL]</t>
  </si>
  <si>
    <t xml:space="preserve">KOORDINÁTOR BOZP na staveništi v REALIZACI </t>
  </si>
  <si>
    <t xml:space="preserve">Název stavby </t>
  </si>
  <si>
    <t xml:space="preserve">Doplnit podle skutečnosti </t>
  </si>
  <si>
    <t>Ing. Josef KŘEMEN, tel: +420 725 963 524,e-mail: KremenJo@szdc.cz</t>
  </si>
  <si>
    <t xml:space="preserve">BOZP Příprava / realizace* </t>
  </si>
  <si>
    <t>IN1</t>
  </si>
  <si>
    <t xml:space="preserve">STAVEBNÍ DOZOŘI  zaměstnanci zadavatele ve věcech investičních </t>
  </si>
  <si>
    <t>Doplnění závor na přejezdu P2284 v km 2,639 úseku Louny – Libochovice</t>
  </si>
  <si>
    <t xml:space="preserve">Doplnění závor na přejezdu P2155 v km 100,806 trati Louny – Most </t>
  </si>
  <si>
    <t xml:space="preserve">Doplnění závor na přejezdu P2159 v km 105,549 trati Louny – Most </t>
  </si>
  <si>
    <t xml:space="preserve">Doplnění závor na přejezdu P2348 v km 27,379 trati Louny předměstí– Rakovník </t>
  </si>
  <si>
    <t xml:space="preserve">Doplnění závor na přejezdu P2355 v km 41,160 trati Louny předměstí– Rakovník </t>
  </si>
  <si>
    <t xml:space="preserve">Doplnění závor na přejezdech P2357 v km 41,897 a P2358 v km 42,438 trati Louny předměstí– Rakovník </t>
  </si>
  <si>
    <t>Doplnění závor na přejezdu P1926 v km 206,160 trati Žatec – Obrnice</t>
  </si>
  <si>
    <t>Doplnění závor na přejezdu P1930 v km 217,451 trati Žatec – Obrnice</t>
  </si>
  <si>
    <t>Rekonstrukce PZS a doplnění závor na přejezdu P2244 v km 27,770 trati Odb. Jeneček - Podlešín</t>
  </si>
  <si>
    <t>Rekonstrukce PZS a doplnění závor na přejezdu P2747 v km 7,557 trati Čelákovice - Neratovice</t>
  </si>
  <si>
    <t>Rekonstrukce PZS a doplnění závor na přejezdu P2762 v km 14,033 trati Čelákovice - Neratovice</t>
  </si>
  <si>
    <t>Rekonstrukce PZS a doplnění závor na přejezdu P2764 v km 14,500 trati Čelákovice - Neratovice</t>
  </si>
  <si>
    <t>Rekonstrukce PZS a doplnění závor na přejezdu P2765 v km 14,613 trati Čelákovice - Neratovice</t>
  </si>
  <si>
    <t>Rekonstrukce přejezdu P6029 v km 6,448 trati Benešov u Prahy - Trhový Štěpánov, doplnění závor a rekonstrukce propustku v km 6,436</t>
  </si>
  <si>
    <t>Rekonstrukce přejezdu P6031 v km 7,340 trati Benešov u Prahy - Trhový Štěpánov a doplnění závor</t>
  </si>
  <si>
    <t>Rekonstrukce a výstavba PZS na přejezdech P6061 (km 28,920) a P6062 (km 29,251) na trati Benešov u Praha - Trhový Štěpánov</t>
  </si>
  <si>
    <t>Rekonstrukce PZS a doplnění závor na přejezdu P5901 v km 1,556 na trati Kolín - Ledečko</t>
  </si>
  <si>
    <t>Rekonstrukce a výstavba PZZ na přejezdu P5925 v km 20,693 a zrušení P5926 v km 20,828 na trati Kolín - Ledečko</t>
  </si>
  <si>
    <t>Rekonstrukce přejezdu P5932 v km 24,892 na trati Kolín - Ledečko a rekonstrukce PZS s doplněním závor</t>
  </si>
  <si>
    <t>Výstavba PZZ na přejezdu P3046 v km 9,294 na trati Mladá Boleslav - Mšeno</t>
  </si>
  <si>
    <t>Výstavba PZZ na přejezdu P3051 v km 3,435 na trati Mladá Boleslav - Mšeno</t>
  </si>
  <si>
    <t>Výstavba PZZ na přejezdu P3027 v km 15,035 na trati Mělník - Mšeno</t>
  </si>
  <si>
    <t>Rekonstrukce přejezdů P4943 v km 9,694 a P4944 v km 9,884 na trati Nymburk - Poříčany a rekonstrukce PZS a doplnění závor</t>
  </si>
  <si>
    <t>Rekonstrukce přejezdu P2331 v km 3,900 trati Louny - Rakovník a rekonstrukce PZS s doplněním závor</t>
  </si>
  <si>
    <t>Rekonstrukce a výstavba PZS na přejezdu P2439 v km 2,377 trati Vraňany - Lužec n. Vlt.</t>
  </si>
  <si>
    <t>Rekonstrukce a výstavba PZS na přejezdu P2560 v km 21,515 trati Roudnice n. L. - Zlonice</t>
  </si>
  <si>
    <t>Odstranění TOR na přejezdu P5982 v km 15,531 trati Kutná Hora - Zruč nad Sázavou</t>
  </si>
  <si>
    <t>Odstranění TOR na přejezdu P5827 v km 2,028 trati Světlá nad Sázavou - Čerčany</t>
  </si>
  <si>
    <t>Odstranění TOR na přejezdu P5832 v km 5,254 trati Světlá nad Sázavou - Čerčany</t>
  </si>
  <si>
    <t>Výstavba PZS na přejezdu P2236 trati Rudná u Prahy - Odb. Jeneček</t>
  </si>
  <si>
    <t>Doplnění závor na přejezdu P2659 trati Praha Vysočany – Turnov</t>
  </si>
  <si>
    <t>Rekonstrukce nástupišť v žst. Šluknov</t>
  </si>
  <si>
    <t>Prodloužení podchodu v ŽST Benešov</t>
  </si>
  <si>
    <t>Rekonstrukce TS a kabelových rozvodů VN a NN Děčín hl.n.</t>
  </si>
  <si>
    <t>P+R</t>
  </si>
  <si>
    <t>R</t>
  </si>
  <si>
    <t>UNL</t>
  </si>
  <si>
    <t>PHA</t>
  </si>
  <si>
    <t>2021-2022</t>
  </si>
  <si>
    <t>2021-2023</t>
  </si>
  <si>
    <t>2021-2024</t>
  </si>
  <si>
    <t>3273214993 / 5423510015</t>
  </si>
  <si>
    <t>Rekonstrukce a doplnění závor na přejezdu P5915 v km 13,283 trati Kolín – Ledečko</t>
  </si>
  <si>
    <t xml:space="preserve">Rekonstrukce osvětlení zastávky Pučery </t>
  </si>
  <si>
    <t>Josef Seifert, DiS., tel: 607 203 784, e-mail: SeifertJ@spravazeleznic.cz</t>
  </si>
  <si>
    <t>Ing. Ksenia Moreva, tel: 607 081 090, e-mail: Moreva@spravazeleznic.cz</t>
  </si>
  <si>
    <t>Bc. Tomáš Janák, tel: 607 251 410, e-mail: JanakT@spravazeleznic.cz</t>
  </si>
  <si>
    <t xml:space="preserve">Rekonstrukce přejezdu v km 22,532 (P2512) a v km 22,278 (P2511) trati Roudnice nad Labem – Straškov </t>
  </si>
  <si>
    <t xml:space="preserve">Rekonstrukce přejezdu v km 2,315 (P2538) a v km 2,466 (P2539) trati Roudnice nad Labem – Straškov </t>
  </si>
  <si>
    <t xml:space="preserve">Rekonstrukce přejezdu v km 3,623 (P2543) a v km 3,712 (P2544) trati Roudnice nad Labem – Straškov </t>
  </si>
  <si>
    <t xml:space="preserve">Rekonstrukce přejezdu v km 7,129 (P2547) a v km 7,862 (P2548) trati Roudnice nad Labem – Straškov  </t>
  </si>
  <si>
    <t xml:space="preserve">Rekonstrukce přejezdu v km 8,525 (P2549) a v km 8,770 (P2550) trati Roudnice nad Labem – Straškov  </t>
  </si>
  <si>
    <t xml:space="preserve">Ing. Dana Kubátová, tel: 607 031 372, e-mail: kubatova@spravazeleznic.cz </t>
  </si>
  <si>
    <t xml:space="preserve">Rekonstrukce a doplnění závor na přejezdu P5768 v km 26,780 trati Dobříš – Vrané nad Vltavou </t>
  </si>
  <si>
    <t xml:space="preserve">Rekonstrukce a doplnění závor na přejezdu P5769 v km 28,090 trati Dobříš – Vrané nad Vltavou a rekonstrukce propustku v km 28,093 </t>
  </si>
  <si>
    <t>3273514800 /  5213530068</t>
  </si>
  <si>
    <t>3273514800 /  5213530069</t>
  </si>
  <si>
    <t>3273514800 /  5423530035</t>
  </si>
  <si>
    <t>3273514800 /  5423530036</t>
  </si>
  <si>
    <t>3273514800 /  5423530037</t>
  </si>
  <si>
    <t>3273514800 /  5423530038</t>
  </si>
  <si>
    <t>3273514800 /  5423530039</t>
  </si>
  <si>
    <t>3273514800 /  5423530040</t>
  </si>
  <si>
    <t>3273514800 /  5423520083</t>
  </si>
  <si>
    <t>5423514800 /  5423520084</t>
  </si>
  <si>
    <t>3273514800 /  5213530053</t>
  </si>
  <si>
    <t>3273514800 /  5213530051</t>
  </si>
  <si>
    <t>3273214993 /  5213530052</t>
  </si>
  <si>
    <t>3273514800 /  5213530055</t>
  </si>
  <si>
    <t>3273514800 /  5213530056</t>
  </si>
  <si>
    <t>3273514800 /  5213530057</t>
  </si>
  <si>
    <t>3273514800 /  5213530058</t>
  </si>
  <si>
    <t>3273514800 /  5213530061</t>
  </si>
  <si>
    <t>3273514800 /  5213530062</t>
  </si>
  <si>
    <t>3273514800 /  5213530078</t>
  </si>
  <si>
    <t>3273514800 /  5213530059</t>
  </si>
  <si>
    <t>3273514800 /  5213530077</t>
  </si>
  <si>
    <t>3273514800 /  5213530060</t>
  </si>
  <si>
    <t>3273514800 /  5213530074</t>
  </si>
  <si>
    <t>3273514800 /  5213530075</t>
  </si>
  <si>
    <t>3273514800 /  5213530073</t>
  </si>
  <si>
    <t>3273514800 /  5213520097</t>
  </si>
  <si>
    <t>3273514800 /  5213530054</t>
  </si>
  <si>
    <t>3273514800 /  5423530025</t>
  </si>
  <si>
    <t>3273514800 /  5423530026</t>
  </si>
  <si>
    <t>3273514800 /  5423530028</t>
  </si>
  <si>
    <t>3273514800 /  5423530029</t>
  </si>
  <si>
    <t>3273514800 /  5423530030</t>
  </si>
  <si>
    <t>3273514800 /  5213530049</t>
  </si>
  <si>
    <t>3273514800 /  5213530050</t>
  </si>
  <si>
    <t>3273514800 /  5213530027</t>
  </si>
  <si>
    <t>3273514800 /  5213530029</t>
  </si>
  <si>
    <t>3273514800 /  5213530028</t>
  </si>
  <si>
    <t>3273514800 /  5213530024</t>
  </si>
  <si>
    <t>3273514800 /  5213520071</t>
  </si>
  <si>
    <t>5003520140 /  5423530007</t>
  </si>
  <si>
    <t>3273214993 /  5213510034</t>
  </si>
  <si>
    <t>Ing. Marek Zeman, tel: 725 444 352; email: ZemanMa@spravazeleznic.cz</t>
  </si>
  <si>
    <t>Výstavba PZS na přejezdu P2899 v km 8,813 trati Frýdlant v Č. – Jindřichovice p. Smrkem</t>
  </si>
  <si>
    <t>HRK</t>
  </si>
  <si>
    <t xml:space="preserve"> 3273514800 / 5513530012 </t>
  </si>
  <si>
    <t>Ing. Petr Tichý, tel: 702 018 621, e-mail: Tichy@spravazeleznic.cz</t>
  </si>
  <si>
    <t>2021-</t>
  </si>
  <si>
    <t>DOZ Praha Uhříněves - Praha hl.n. - Praha Vysočany</t>
  </si>
  <si>
    <t xml:space="preserve">Vladimír RICHTR DiS,tel: +420 724 275 185, e-mail: Richtr@spravazeleznic.cz </t>
  </si>
  <si>
    <t>Odkanalizování haly oprav MEO Mladá Boleslav – Debř</t>
  </si>
  <si>
    <t xml:space="preserve">Ing. Jan KOKEŠ, tel: +420 602 625 602,                                           e-mail: Kokes@spravazeleznic.cz </t>
  </si>
  <si>
    <t>Ing. Josef BRAUN, tel. +420 724 268 942, e-mail:braun@spravazeleznic.cz</t>
  </si>
  <si>
    <t xml:space="preserve">Miloslav VOTRUBA, tel. + 420 702 188 606, e-mal: VotrubaM@spravazeleznic.cz </t>
  </si>
  <si>
    <t>STR</t>
  </si>
  <si>
    <t>Koordinátor BOZP rel. a  P+R  – stavební sezona 2021 leden - únor</t>
  </si>
  <si>
    <t>Ing. Jaroslava TECHMANOVÁ, tel: 420 724 576 123, e-mail:Techmanova@spravazeleznic.cz</t>
  </si>
  <si>
    <t>Ing. Josef KŘEMEN,tel: +420 725 963 524,e-mail: KremenJo@szdc.cz</t>
  </si>
  <si>
    <t>Ing. Josef KŘEMEN, tel: +420 725 963 524,e-mail:KremenJo@spravazeleznic.cz</t>
  </si>
  <si>
    <t>Marta ZIMOVÁ, tel: 702 223 238, e-mail: ZimovaM@spravazeleznic.cz</t>
  </si>
  <si>
    <t>CELKEM:</t>
  </si>
  <si>
    <t>Doplnit podle skutečnosti dodavatelem</t>
  </si>
  <si>
    <t>Doplnit podle skutečnosti dod.</t>
  </si>
  <si>
    <t xml:space="preserve">Ivana Kratochvílová, tel: 725 845 475, e-mail: kratochvilovai@spravazeleznic.cz
</t>
  </si>
  <si>
    <t xml:space="preserve">Bohuslav Bek, DiS., tel: +420 702 163 080, e-mail: bekb@spravazeleznic.cz
</t>
  </si>
  <si>
    <t>Stavba 1</t>
  </si>
  <si>
    <t>Stavba 2</t>
  </si>
  <si>
    <t>Stavba 3</t>
  </si>
  <si>
    <t>Stavba 4</t>
  </si>
  <si>
    <t>Stavba 5</t>
  </si>
  <si>
    <t>Stavba 6</t>
  </si>
  <si>
    <t>Stavba 7</t>
  </si>
  <si>
    <t>,</t>
  </si>
  <si>
    <t xml:space="preserve">Výstavba PZS přejezdu P3022 v km 10,579 trati Mělník - Mladá Boleslav hl. n. </t>
  </si>
  <si>
    <t xml:space="preserve">Odstranění TOR na přejezdu P5930 v km 24,310 trati Kolín - Ledečko </t>
  </si>
  <si>
    <t>Rekonstrukce přejezdu P5940 v km 28,606 trati Kolín - Ledečko</t>
  </si>
  <si>
    <t>Rekonstrukce přejezdu P5942 v km 29,405 trati Kolín - Ledečko</t>
  </si>
  <si>
    <t>Rekonstrukce a doplnění závor na přejezdu P5678 v km 2,746 trati Čerčany – Vrané nad Vltavou</t>
  </si>
  <si>
    <t>Výstavba PZS v km 48,108 (P 4689) a v km 49,382 (P 4691) trati Mladá Boleslav - Stará Paka</t>
  </si>
  <si>
    <t>Výstavba PZS na přejezdu P4675 v km 40,770 a P4676 v km 41,720 trati Mladá Boleslav město - Stará Paka</t>
  </si>
  <si>
    <t>Výkon činnosti koordinátora BOZP na staveništi ve fázi realizace na stavby „IN1 PODZIM 2021"</t>
  </si>
  <si>
    <t>3273514800 / 5213530032</t>
  </si>
  <si>
    <t>STC</t>
  </si>
  <si>
    <t>3273514800 / 5213530031</t>
  </si>
  <si>
    <t>3273514800 / 5213530092</t>
  </si>
  <si>
    <t>3273514800 / 5213530093</t>
  </si>
  <si>
    <t>3273514800 / 5213530042</t>
  </si>
  <si>
    <t>3273514800 / 5523530011</t>
  </si>
  <si>
    <t>3273514800 / 5523530012</t>
  </si>
  <si>
    <t>Ing. David Veselý, tel: 722 113 362, e-mail: Veselyda@spravazeleznic.cz</t>
  </si>
  <si>
    <t>Ing. Josef KŘEMEN, tel: 725 963 524,e-mail: kremenJo@spravazeleznic.cz</t>
  </si>
  <si>
    <t>Monika Škarvadová, tel: 725 519 543, e-mail: skarvadova@spravazeleznic.cz</t>
  </si>
  <si>
    <t>10/2021-12/2021</t>
  </si>
  <si>
    <t>09/2021-11/2021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</si>
</sst>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dd\.mm\.yyyy"/>
  </numFmts>
  <fonts count="43" x14ac:knownFonts="1">
    <font>
      <sz val="10"/>
      <color rgb="FF000000"/>
      <name val="Arial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rgb="FF000000"/>
      <name val="Arial"/>
      <family val="2"/>
      <charset val="238"/>
    </font>
    <font>
      <b/>
      <sz val="16"/>
      <color rgb="FF00B050"/>
      <name val="Verdana"/>
      <family val="2"/>
      <charset val="238"/>
    </font>
    <font>
      <b/>
      <sz val="14"/>
      <color rgb="FF00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Verdana"/>
      <family val="2"/>
      <charset val="238"/>
    </font>
    <font>
      <sz val="10"/>
      <color rgb="FF000000"/>
      <name val="Arial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4" fillId="2" borderId="0"/>
    <xf numFmtId="0" fontId="7" fillId="2" borderId="0"/>
    <xf numFmtId="0" fontId="12" fillId="0" borderId="0" applyNumberFormat="0" applyFill="0" applyBorder="0" applyAlignment="0" applyProtection="0"/>
    <xf numFmtId="0" fontId="41" fillId="2" borderId="0"/>
    <xf numFmtId="0" fontId="42" fillId="2" borderId="0">
      <alignment vertical="top"/>
    </xf>
    <xf numFmtId="0" fontId="41" fillId="2" borderId="0"/>
  </cellStyleXfs>
  <cellXfs count="85"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164" fontId="6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3" fontId="6" fillId="4" borderId="7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right" vertical="center" wrapText="1"/>
    </xf>
    <xf numFmtId="0" fontId="9" fillId="6" borderId="0" xfId="0" applyFont="1" applyFill="1" applyBorder="1" applyAlignment="1">
      <alignment horizontal="center" vertical="center" wrapText="1"/>
    </xf>
    <xf numFmtId="3" fontId="8" fillId="5" borderId="0" xfId="9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15" fillId="2" borderId="0" xfId="0" applyFont="1" applyFill="1" applyAlignment="1"/>
    <xf numFmtId="0" fontId="17" fillId="3" borderId="5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3" fontId="20" fillId="4" borderId="1" xfId="0" applyNumberFormat="1" applyFont="1" applyFill="1" applyBorder="1" applyAlignment="1">
      <alignment horizontal="center" vertical="center" wrapText="1"/>
    </xf>
    <xf numFmtId="3" fontId="21" fillId="4" borderId="6" xfId="0" applyNumberFormat="1" applyFont="1" applyFill="1" applyBorder="1" applyAlignment="1">
      <alignment horizontal="center" vertical="center" wrapText="1"/>
    </xf>
    <xf numFmtId="3" fontId="21" fillId="4" borderId="7" xfId="0" applyNumberFormat="1" applyFont="1" applyFill="1" applyBorder="1" applyAlignment="1">
      <alignment horizontal="center" vertical="center" wrapText="1"/>
    </xf>
    <xf numFmtId="3" fontId="24" fillId="4" borderId="1" xfId="9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3" fontId="21" fillId="4" borderId="8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left" vertical="center" wrapText="1"/>
    </xf>
    <xf numFmtId="3" fontId="25" fillId="4" borderId="8" xfId="11" applyNumberFormat="1" applyFont="1" applyFill="1" applyBorder="1" applyAlignment="1">
      <alignment horizontal="center" vertical="center" wrapText="1"/>
    </xf>
    <xf numFmtId="3" fontId="20" fillId="4" borderId="6" xfId="0" applyNumberFormat="1" applyFont="1" applyFill="1" applyBorder="1" applyAlignment="1">
      <alignment horizontal="center" vertical="center" wrapText="1"/>
    </xf>
    <xf numFmtId="3" fontId="26" fillId="4" borderId="1" xfId="9" applyNumberFormat="1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3" fontId="29" fillId="4" borderId="1" xfId="9" applyNumberFormat="1" applyFont="1" applyFill="1" applyBorder="1" applyAlignment="1">
      <alignment horizontal="center" vertical="center"/>
    </xf>
    <xf numFmtId="3" fontId="22" fillId="4" borderId="11" xfId="0" applyNumberFormat="1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3" fontId="21" fillId="4" borderId="12" xfId="0" applyNumberFormat="1" applyFont="1" applyFill="1" applyBorder="1" applyAlignment="1">
      <alignment horizontal="center" vertical="center" wrapText="1"/>
    </xf>
    <xf numFmtId="3" fontId="20" fillId="4" borderId="8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3" fontId="30" fillId="4" borderId="11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31" fillId="5" borderId="0" xfId="0" applyFont="1" applyFill="1" applyBorder="1" applyAlignment="1">
      <alignment wrapText="1"/>
    </xf>
    <xf numFmtId="0" fontId="13" fillId="2" borderId="0" xfId="0" applyFont="1" applyFill="1" applyAlignment="1">
      <alignment horizontal="center" wrapText="1"/>
    </xf>
    <xf numFmtId="0" fontId="14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10" fillId="8" borderId="0" xfId="0" applyFont="1" applyFill="1" applyBorder="1" applyAlignment="1">
      <alignment horizontal="center" vertical="center" wrapText="1"/>
    </xf>
    <xf numFmtId="0" fontId="22" fillId="8" borderId="0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3" fontId="34" fillId="4" borderId="1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5" fillId="4" borderId="1" xfId="9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wrapText="1"/>
    </xf>
    <xf numFmtId="0" fontId="23" fillId="4" borderId="1" xfId="9" applyNumberFormat="1" applyFont="1" applyFill="1" applyBorder="1" applyAlignment="1">
      <alignment horizontal="center" vertical="center"/>
    </xf>
    <xf numFmtId="0" fontId="26" fillId="4" borderId="1" xfId="9" applyNumberFormat="1" applyFont="1" applyFill="1" applyBorder="1" applyAlignment="1">
      <alignment horizontal="center" vertical="center"/>
    </xf>
    <xf numFmtId="0" fontId="2" fillId="4" borderId="1" xfId="9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3" fontId="24" fillId="7" borderId="1" xfId="9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22" fillId="8" borderId="5" xfId="0" applyFont="1" applyFill="1" applyBorder="1" applyAlignment="1">
      <alignment horizontal="center" vertical="center" wrapText="1"/>
    </xf>
    <xf numFmtId="0" fontId="22" fillId="8" borderId="7" xfId="0" applyFont="1" applyFill="1" applyBorder="1" applyAlignment="1">
      <alignment horizontal="center" vertical="center" wrapText="1"/>
    </xf>
    <xf numFmtId="44" fontId="22" fillId="8" borderId="6" xfId="0" applyNumberFormat="1" applyFont="1" applyFill="1" applyBorder="1" applyAlignment="1">
      <alignment vertical="center" wrapText="1"/>
    </xf>
    <xf numFmtId="164" fontId="36" fillId="9" borderId="1" xfId="0" applyNumberFormat="1" applyFont="1" applyFill="1" applyBorder="1" applyAlignment="1">
      <alignment horizontal="center" vertical="center" wrapText="1"/>
    </xf>
    <xf numFmtId="3" fontId="24" fillId="7" borderId="1" xfId="9" applyNumberFormat="1" applyFont="1" applyFill="1" applyBorder="1" applyAlignment="1">
      <alignment horizontal="center" vertical="center"/>
    </xf>
    <xf numFmtId="44" fontId="38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3" fontId="40" fillId="4" borderId="11" xfId="0" applyNumberFormat="1" applyFont="1" applyFill="1" applyBorder="1" applyAlignment="1">
      <alignment horizontal="center" vertical="center" wrapText="1"/>
    </xf>
    <xf numFmtId="3" fontId="35" fillId="4" borderId="7" xfId="0" applyNumberFormat="1" applyFont="1" applyFill="1" applyBorder="1" applyAlignment="1">
      <alignment horizontal="center" vertical="center" wrapText="1"/>
    </xf>
    <xf numFmtId="3" fontId="35" fillId="4" borderId="6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wrapText="1"/>
    </xf>
    <xf numFmtId="0" fontId="39" fillId="8" borderId="5" xfId="0" applyFont="1" applyFill="1" applyBorder="1" applyAlignment="1">
      <alignment horizontal="left" vertical="center" wrapText="1"/>
    </xf>
    <xf numFmtId="44" fontId="37" fillId="8" borderId="6" xfId="0" applyNumberFormat="1" applyFont="1" applyFill="1" applyBorder="1" applyAlignment="1">
      <alignment horizontal="center" vertical="center" wrapText="1"/>
    </xf>
    <xf numFmtId="44" fontId="37" fillId="8" borderId="7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3" fontId="1" fillId="4" borderId="1" xfId="9" applyNumberFormat="1" applyFont="1" applyFill="1" applyBorder="1" applyAlignment="1">
      <alignment horizontal="center" vertical="center"/>
    </xf>
  </cellXfs>
  <cellStyles count="15">
    <cellStyle name="Hypertextový odkaz" xfId="11" builtinId="8"/>
    <cellStyle name="Normální" xfId="0" builtinId="0"/>
    <cellStyle name="Normální 10" xfId="9"/>
    <cellStyle name="Normální 10 2" xfId="13"/>
    <cellStyle name="Normální 11" xfId="10"/>
    <cellStyle name="Normální 12" xfId="12"/>
    <cellStyle name="Normální 13" xfId="14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stakM.UADFD01/AppData/Local/Microsoft/Windows/INetCache/Content.Outlook/2NQO81KL/P&#345;&#237;loha%20&#269;.%201%20k%20SOD_kBOZP-rozpis%20nab&#237;dkov&#233;%20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ZP IN2 BAL 02-05 2020  VĚŠÍN"/>
    </sheetNames>
    <sheetDataSet>
      <sheetData sheetId="0" refreshError="1">
        <row r="25">
          <cell r="C25" t="str">
            <v>**) cena snížena  podle stanovéné délky stavebních prací ve SoD zhotovitele</v>
          </cell>
          <cell r="O25" t="e">
            <v>#VALUE!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zoomScale="85" zoomScaleNormal="85" workbookViewId="0">
      <selection activeCell="F18" sqref="F18"/>
    </sheetView>
  </sheetViews>
  <sheetFormatPr defaultColWidth="9.140625" defaultRowHeight="12.75" x14ac:dyDescent="0.2"/>
  <cols>
    <col min="1" max="1" width="11.7109375" style="54" bestFit="1" customWidth="1"/>
    <col min="2" max="2" width="5.5703125" style="3" customWidth="1"/>
    <col min="3" max="3" width="71.85546875" style="54" customWidth="1"/>
    <col min="4" max="4" width="21" style="54" customWidth="1"/>
    <col min="5" max="5" width="8.85546875" style="54" customWidth="1"/>
    <col min="6" max="6" width="25.140625" style="54" customWidth="1"/>
    <col min="7" max="7" width="29.28515625" style="54" customWidth="1"/>
    <col min="8" max="8" width="31.85546875" style="54" customWidth="1"/>
    <col min="9" max="9" width="29.28515625" style="54" customWidth="1"/>
    <col min="10" max="10" width="24.85546875" style="54" customWidth="1"/>
    <col min="11" max="11" width="15.7109375" style="54" customWidth="1"/>
    <col min="12" max="12" width="23.85546875" style="54" customWidth="1"/>
    <col min="13" max="13" width="23.7109375" style="54" customWidth="1"/>
    <col min="14" max="14" width="19.5703125" style="54" customWidth="1"/>
    <col min="15" max="15" width="16.7109375" style="54" customWidth="1"/>
    <col min="16" max="16" width="17.85546875" style="54" hidden="1" customWidth="1"/>
    <col min="17" max="17" width="9.140625" style="54" customWidth="1"/>
    <col min="18" max="16384" width="9.140625" style="54"/>
  </cols>
  <sheetData>
    <row r="1" spans="1:17" ht="18" x14ac:dyDescent="0.25">
      <c r="B1" s="6"/>
      <c r="C1" s="11" t="s">
        <v>7</v>
      </c>
      <c r="D1" s="11"/>
      <c r="E1" s="11"/>
      <c r="F1" s="11"/>
      <c r="G1" s="11"/>
      <c r="H1" s="11"/>
      <c r="I1" s="56"/>
      <c r="J1" s="56"/>
      <c r="K1" s="56"/>
      <c r="L1" s="56"/>
      <c r="M1" s="56"/>
      <c r="N1" s="56"/>
      <c r="O1" s="56"/>
    </row>
    <row r="2" spans="1:17" ht="39.75" customHeight="1" x14ac:dyDescent="0.25">
      <c r="C2" s="12" t="s">
        <v>153</v>
      </c>
      <c r="D2" s="12"/>
      <c r="E2" s="12"/>
      <c r="F2" s="11"/>
      <c r="G2" s="70" t="s">
        <v>135</v>
      </c>
      <c r="H2" s="11"/>
      <c r="I2" s="13"/>
      <c r="J2" s="13"/>
      <c r="K2" s="56"/>
      <c r="L2" s="75" t="s">
        <v>134</v>
      </c>
      <c r="M2" s="76"/>
      <c r="N2" s="76"/>
      <c r="O2" s="77"/>
    </row>
    <row r="3" spans="1:17" ht="9" customHeight="1" thickBot="1" x14ac:dyDescent="0.25">
      <c r="C3" s="78"/>
      <c r="D3" s="78"/>
      <c r="E3" s="78"/>
      <c r="F3" s="78"/>
      <c r="G3" s="78"/>
      <c r="H3" s="78"/>
      <c r="I3" s="78"/>
      <c r="J3" s="78"/>
      <c r="K3" s="79"/>
      <c r="L3" s="79"/>
      <c r="M3" s="56"/>
      <c r="N3" s="56"/>
      <c r="O3" s="56"/>
    </row>
    <row r="4" spans="1:17" ht="42.75" customHeight="1" thickBot="1" x14ac:dyDescent="0.25">
      <c r="A4" s="4"/>
      <c r="B4" s="4"/>
      <c r="C4" s="14" t="s">
        <v>12</v>
      </c>
      <c r="D4" s="5" t="s">
        <v>15</v>
      </c>
      <c r="E4" s="15" t="s">
        <v>9</v>
      </c>
      <c r="F4" s="16" t="s">
        <v>8</v>
      </c>
      <c r="G4" s="37" t="s">
        <v>11</v>
      </c>
      <c r="H4" s="42" t="s">
        <v>17</v>
      </c>
      <c r="I4" s="17" t="s">
        <v>0</v>
      </c>
      <c r="J4" s="18" t="s">
        <v>2</v>
      </c>
      <c r="K4" s="19" t="s">
        <v>6</v>
      </c>
      <c r="L4" s="20" t="s">
        <v>1</v>
      </c>
      <c r="M4" s="21" t="s">
        <v>5</v>
      </c>
      <c r="N4" s="22" t="s">
        <v>3</v>
      </c>
      <c r="O4" s="17" t="s">
        <v>4</v>
      </c>
      <c r="Q4" s="9"/>
    </row>
    <row r="5" spans="1:17" ht="63.75" customHeight="1" x14ac:dyDescent="0.2">
      <c r="A5" s="71" t="s">
        <v>138</v>
      </c>
      <c r="B5" s="34" t="s">
        <v>16</v>
      </c>
      <c r="C5" s="27" t="s">
        <v>146</v>
      </c>
      <c r="D5" s="41" t="s">
        <v>53</v>
      </c>
      <c r="E5" s="23" t="s">
        <v>155</v>
      </c>
      <c r="F5" s="74" t="s">
        <v>154</v>
      </c>
      <c r="G5" s="61" t="s">
        <v>10</v>
      </c>
      <c r="H5" s="72" t="s">
        <v>137</v>
      </c>
      <c r="I5" s="73" t="s">
        <v>163</v>
      </c>
      <c r="J5" s="84" t="s">
        <v>165</v>
      </c>
      <c r="K5" s="26">
        <v>50</v>
      </c>
      <c r="L5" s="68" t="s">
        <v>10</v>
      </c>
      <c r="M5" s="68" t="s">
        <v>10</v>
      </c>
      <c r="N5" s="68" t="e">
        <f t="shared" ref="N5" si="0">L5*M5</f>
        <v>#VALUE!</v>
      </c>
      <c r="O5" s="68" t="e">
        <f t="shared" ref="O5" si="1">N5*1.21</f>
        <v>#VALUE!</v>
      </c>
      <c r="P5" s="8"/>
      <c r="Q5" s="10"/>
    </row>
    <row r="6" spans="1:17" ht="63.75" customHeight="1" x14ac:dyDescent="0.2">
      <c r="A6" s="71" t="s">
        <v>139</v>
      </c>
      <c r="B6" s="34" t="s">
        <v>16</v>
      </c>
      <c r="C6" s="27" t="s">
        <v>147</v>
      </c>
      <c r="D6" s="41" t="s">
        <v>53</v>
      </c>
      <c r="E6" s="23" t="s">
        <v>155</v>
      </c>
      <c r="F6" s="74" t="s">
        <v>156</v>
      </c>
      <c r="G6" s="61" t="s">
        <v>10</v>
      </c>
      <c r="H6" s="72" t="s">
        <v>137</v>
      </c>
      <c r="I6" s="73" t="s">
        <v>164</v>
      </c>
      <c r="J6" s="84" t="s">
        <v>166</v>
      </c>
      <c r="K6" s="26">
        <v>90</v>
      </c>
      <c r="L6" s="68" t="s">
        <v>10</v>
      </c>
      <c r="M6" s="68" t="s">
        <v>10</v>
      </c>
      <c r="N6" s="68" t="e">
        <f t="shared" ref="N6:N11" si="2">L6*M6</f>
        <v>#VALUE!</v>
      </c>
      <c r="O6" s="68" t="e">
        <f t="shared" ref="O6:O11" si="3">N6*1.21</f>
        <v>#VALUE!</v>
      </c>
      <c r="P6" s="8"/>
      <c r="Q6" s="10"/>
    </row>
    <row r="7" spans="1:17" ht="63.75" customHeight="1" x14ac:dyDescent="0.2">
      <c r="A7" s="71" t="s">
        <v>140</v>
      </c>
      <c r="B7" s="34" t="s">
        <v>16</v>
      </c>
      <c r="C7" s="27" t="s">
        <v>148</v>
      </c>
      <c r="D7" s="41" t="s">
        <v>53</v>
      </c>
      <c r="E7" s="23" t="s">
        <v>155</v>
      </c>
      <c r="F7" s="74" t="s">
        <v>157</v>
      </c>
      <c r="G7" s="61" t="s">
        <v>10</v>
      </c>
      <c r="H7" s="72" t="s">
        <v>137</v>
      </c>
      <c r="I7" s="73" t="s">
        <v>132</v>
      </c>
      <c r="J7" s="84" t="s">
        <v>165</v>
      </c>
      <c r="K7" s="26">
        <v>88</v>
      </c>
      <c r="L7" s="68" t="s">
        <v>10</v>
      </c>
      <c r="M7" s="68" t="s">
        <v>10</v>
      </c>
      <c r="N7" s="68" t="e">
        <f t="shared" si="2"/>
        <v>#VALUE!</v>
      </c>
      <c r="O7" s="68" t="e">
        <f t="shared" si="3"/>
        <v>#VALUE!</v>
      </c>
      <c r="P7" s="8"/>
      <c r="Q7" s="10"/>
    </row>
    <row r="8" spans="1:17" ht="63.75" customHeight="1" x14ac:dyDescent="0.2">
      <c r="A8" s="71" t="s">
        <v>141</v>
      </c>
      <c r="B8" s="34" t="s">
        <v>16</v>
      </c>
      <c r="C8" s="27" t="s">
        <v>149</v>
      </c>
      <c r="D8" s="41" t="s">
        <v>53</v>
      </c>
      <c r="E8" s="23" t="s">
        <v>155</v>
      </c>
      <c r="F8" s="74" t="s">
        <v>158</v>
      </c>
      <c r="G8" s="61" t="s">
        <v>10</v>
      </c>
      <c r="H8" s="72" t="s">
        <v>137</v>
      </c>
      <c r="I8" s="73" t="s">
        <v>132</v>
      </c>
      <c r="J8" s="84" t="s">
        <v>165</v>
      </c>
      <c r="K8" s="26">
        <v>88</v>
      </c>
      <c r="L8" s="68" t="s">
        <v>10</v>
      </c>
      <c r="M8" s="68" t="s">
        <v>10</v>
      </c>
      <c r="N8" s="68" t="e">
        <f t="shared" si="2"/>
        <v>#VALUE!</v>
      </c>
      <c r="O8" s="68" t="e">
        <f t="shared" si="3"/>
        <v>#VALUE!</v>
      </c>
      <c r="P8" s="8"/>
      <c r="Q8" s="10"/>
    </row>
    <row r="9" spans="1:17" ht="63.75" customHeight="1" x14ac:dyDescent="0.2">
      <c r="A9" s="71" t="s">
        <v>142</v>
      </c>
      <c r="B9" s="34" t="s">
        <v>16</v>
      </c>
      <c r="C9" s="27" t="s">
        <v>150</v>
      </c>
      <c r="D9" s="41" t="s">
        <v>53</v>
      </c>
      <c r="E9" s="23" t="s">
        <v>155</v>
      </c>
      <c r="F9" s="74" t="s">
        <v>159</v>
      </c>
      <c r="G9" s="61" t="s">
        <v>10</v>
      </c>
      <c r="H9" s="72" t="s">
        <v>137</v>
      </c>
      <c r="I9" s="73" t="s">
        <v>62</v>
      </c>
      <c r="J9" s="84" t="s">
        <v>165</v>
      </c>
      <c r="K9" s="26">
        <v>90</v>
      </c>
      <c r="L9" s="68" t="s">
        <v>10</v>
      </c>
      <c r="M9" s="68" t="s">
        <v>10</v>
      </c>
      <c r="N9" s="68" t="e">
        <f t="shared" si="2"/>
        <v>#VALUE!</v>
      </c>
      <c r="O9" s="68" t="e">
        <f t="shared" si="3"/>
        <v>#VALUE!</v>
      </c>
      <c r="P9" s="8"/>
      <c r="Q9" s="10"/>
    </row>
    <row r="10" spans="1:17" ht="63.75" customHeight="1" x14ac:dyDescent="0.2">
      <c r="A10" s="71" t="s">
        <v>143</v>
      </c>
      <c r="B10" s="34" t="s">
        <v>16</v>
      </c>
      <c r="C10" s="27" t="s">
        <v>151</v>
      </c>
      <c r="D10" s="41" t="s">
        <v>53</v>
      </c>
      <c r="E10" s="23" t="s">
        <v>155</v>
      </c>
      <c r="F10" s="74" t="s">
        <v>160</v>
      </c>
      <c r="G10" s="61" t="s">
        <v>10</v>
      </c>
      <c r="H10" s="72" t="s">
        <v>136</v>
      </c>
      <c r="I10" s="73" t="s">
        <v>162</v>
      </c>
      <c r="J10" s="84" t="s">
        <v>165</v>
      </c>
      <c r="K10" s="26">
        <v>90</v>
      </c>
      <c r="L10" s="68" t="s">
        <v>10</v>
      </c>
      <c r="M10" s="68" t="s">
        <v>10</v>
      </c>
      <c r="N10" s="68" t="e">
        <f t="shared" si="2"/>
        <v>#VALUE!</v>
      </c>
      <c r="O10" s="68" t="e">
        <f t="shared" si="3"/>
        <v>#VALUE!</v>
      </c>
      <c r="P10" s="8"/>
      <c r="Q10" s="10"/>
    </row>
    <row r="11" spans="1:17" ht="63.75" customHeight="1" x14ac:dyDescent="0.2">
      <c r="A11" s="71" t="s">
        <v>144</v>
      </c>
      <c r="B11" s="34" t="s">
        <v>16</v>
      </c>
      <c r="C11" s="27" t="s">
        <v>152</v>
      </c>
      <c r="D11" s="41" t="s">
        <v>53</v>
      </c>
      <c r="E11" s="23" t="s">
        <v>155</v>
      </c>
      <c r="F11" s="74" t="s">
        <v>161</v>
      </c>
      <c r="G11" s="61" t="s">
        <v>10</v>
      </c>
      <c r="H11" s="72" t="s">
        <v>136</v>
      </c>
      <c r="I11" s="73" t="s">
        <v>162</v>
      </c>
      <c r="J11" s="84" t="s">
        <v>165</v>
      </c>
      <c r="K11" s="26">
        <v>200</v>
      </c>
      <c r="L11" s="68" t="s">
        <v>10</v>
      </c>
      <c r="M11" s="68" t="s">
        <v>10</v>
      </c>
      <c r="N11" s="68" t="e">
        <f t="shared" si="2"/>
        <v>#VALUE!</v>
      </c>
      <c r="O11" s="68" t="e">
        <f t="shared" si="3"/>
        <v>#VALUE!</v>
      </c>
      <c r="P11" s="8"/>
      <c r="Q11" s="10"/>
    </row>
    <row r="12" spans="1:17" ht="32.25" customHeight="1" x14ac:dyDescent="0.2">
      <c r="B12" s="63"/>
      <c r="C12" s="80" t="str">
        <f>'[1]BOZP IN2 BAL 02-05 2020  VĚŠÍN'!C25</f>
        <v>**) cena snížena  podle stanovéné délky stavebních prací ve SoD zhotovitele</v>
      </c>
      <c r="D12" s="80"/>
      <c r="E12" s="80"/>
      <c r="F12" s="80"/>
      <c r="G12" s="80"/>
      <c r="H12" s="64"/>
      <c r="I12" s="65"/>
      <c r="J12" s="81">
        <f>SUM(K5:K11)*1000</f>
        <v>696000</v>
      </c>
      <c r="K12" s="82"/>
      <c r="L12" s="66"/>
      <c r="M12" s="67" t="s">
        <v>133</v>
      </c>
      <c r="N12" s="69" t="e">
        <f>SUM(N5:N11)</f>
        <v>#VALUE!</v>
      </c>
      <c r="O12" s="69" t="e">
        <f>SUM(O5:O11)</f>
        <v>#VALUE!</v>
      </c>
      <c r="P12" s="54" t="e">
        <f>'[1]BOZP IN2 BAL 02-05 2020  VĚŠÍN'!O25</f>
        <v>#VALUE!</v>
      </c>
    </row>
    <row r="13" spans="1:17" ht="15" x14ac:dyDescent="0.2">
      <c r="A13" s="60" t="s">
        <v>145</v>
      </c>
      <c r="B13" s="62"/>
      <c r="C13" s="50"/>
      <c r="D13" s="50"/>
      <c r="E13" s="51"/>
      <c r="F13" s="52"/>
      <c r="G13" s="51"/>
      <c r="H13" s="51"/>
      <c r="I13" s="51"/>
      <c r="J13" s="51"/>
      <c r="K13" s="51"/>
      <c r="L13" s="62"/>
      <c r="M13" s="62"/>
      <c r="N13" s="62"/>
      <c r="O13" s="62"/>
    </row>
    <row r="14" spans="1:17" ht="15" x14ac:dyDescent="0.2">
      <c r="B14" s="54"/>
      <c r="C14" s="50"/>
      <c r="D14" s="50"/>
      <c r="E14" s="51"/>
      <c r="F14" s="52"/>
      <c r="G14" s="51"/>
      <c r="H14" s="51"/>
      <c r="I14" s="51"/>
      <c r="J14" s="51"/>
      <c r="K14" s="51"/>
    </row>
    <row r="15" spans="1:17" x14ac:dyDescent="0.2">
      <c r="B15" s="54"/>
      <c r="C15" s="50"/>
      <c r="D15" s="50"/>
      <c r="E15" s="51"/>
      <c r="F15" s="51"/>
      <c r="G15" s="51"/>
      <c r="H15" s="51"/>
      <c r="I15" s="51"/>
      <c r="J15" s="51"/>
      <c r="K15" s="51"/>
    </row>
    <row r="17" spans="7:7" x14ac:dyDescent="0.2">
      <c r="G17" s="60"/>
    </row>
    <row r="18" spans="7:7" x14ac:dyDescent="0.2">
      <c r="G18" s="60"/>
    </row>
  </sheetData>
  <mergeCells count="4">
    <mergeCell ref="L2:O2"/>
    <mergeCell ref="C3:L3"/>
    <mergeCell ref="C12:G12"/>
    <mergeCell ref="J12:K1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6"/>
  <sheetViews>
    <sheetView topLeftCell="A28" zoomScale="80" zoomScaleNormal="80" workbookViewId="0">
      <selection activeCell="H43" sqref="H43"/>
    </sheetView>
  </sheetViews>
  <sheetFormatPr defaultColWidth="9.140625" defaultRowHeight="12.75" x14ac:dyDescent="0.2"/>
  <cols>
    <col min="1" max="1" width="5.5703125" style="3" customWidth="1"/>
    <col min="2" max="2" width="71.85546875" style="48" customWidth="1"/>
    <col min="3" max="3" width="21" style="48" customWidth="1"/>
    <col min="4" max="4" width="8.85546875" style="48" customWidth="1"/>
    <col min="5" max="5" width="25.140625" style="48" customWidth="1"/>
    <col min="6" max="6" width="29.28515625" style="48" customWidth="1"/>
    <col min="7" max="7" width="31.85546875" style="48" customWidth="1"/>
    <col min="8" max="8" width="29.28515625" style="48" customWidth="1"/>
    <col min="9" max="9" width="24.85546875" style="48" customWidth="1"/>
    <col min="10" max="10" width="15.7109375" style="48" customWidth="1"/>
    <col min="11" max="11" width="23.85546875" style="48" customWidth="1"/>
    <col min="12" max="13" width="19.5703125" style="48" customWidth="1"/>
    <col min="14" max="14" width="16.7109375" style="48" customWidth="1"/>
    <col min="15" max="15" width="17.85546875" style="48" hidden="1" customWidth="1"/>
    <col min="16" max="16" width="9.140625" style="48" customWidth="1"/>
    <col min="17" max="16384" width="9.140625" style="48"/>
  </cols>
  <sheetData>
    <row r="1" spans="1:16" ht="18" x14ac:dyDescent="0.25">
      <c r="A1" s="6"/>
      <c r="B1" s="11" t="s">
        <v>7</v>
      </c>
      <c r="C1" s="11"/>
      <c r="D1" s="11"/>
      <c r="E1" s="11"/>
      <c r="F1" s="11"/>
      <c r="G1" s="11"/>
      <c r="H1" s="47"/>
      <c r="I1" s="47"/>
      <c r="J1" s="47"/>
      <c r="K1" s="47"/>
      <c r="L1" s="47"/>
      <c r="M1" s="47"/>
      <c r="N1" s="47"/>
    </row>
    <row r="2" spans="1:16" ht="39.75" customHeight="1" x14ac:dyDescent="0.25">
      <c r="B2" s="12" t="s">
        <v>128</v>
      </c>
      <c r="C2" s="12"/>
      <c r="D2" s="12"/>
      <c r="E2" s="11"/>
      <c r="F2" s="46" t="s">
        <v>13</v>
      </c>
      <c r="G2" s="11"/>
      <c r="H2" s="13"/>
      <c r="I2" s="13"/>
      <c r="J2" s="47"/>
      <c r="K2" s="83"/>
      <c r="L2" s="83"/>
      <c r="M2" s="83"/>
      <c r="N2" s="83"/>
    </row>
    <row r="3" spans="1:16" ht="9" customHeight="1" thickBot="1" x14ac:dyDescent="0.25">
      <c r="B3" s="78"/>
      <c r="C3" s="78"/>
      <c r="D3" s="78"/>
      <c r="E3" s="78"/>
      <c r="F3" s="78"/>
      <c r="G3" s="78"/>
      <c r="H3" s="78"/>
      <c r="I3" s="78"/>
      <c r="J3" s="79"/>
      <c r="K3" s="79"/>
      <c r="L3" s="47"/>
      <c r="M3" s="47"/>
      <c r="N3" s="47"/>
    </row>
    <row r="4" spans="1:16" ht="42.75" customHeight="1" thickBot="1" x14ac:dyDescent="0.25">
      <c r="A4" s="4"/>
      <c r="B4" s="14" t="s">
        <v>12</v>
      </c>
      <c r="C4" s="5" t="s">
        <v>15</v>
      </c>
      <c r="D4" s="15" t="s">
        <v>9</v>
      </c>
      <c r="E4" s="16" t="s">
        <v>8</v>
      </c>
      <c r="F4" s="37" t="s">
        <v>11</v>
      </c>
      <c r="G4" s="42" t="s">
        <v>17</v>
      </c>
      <c r="H4" s="17" t="s">
        <v>0</v>
      </c>
      <c r="I4" s="18" t="s">
        <v>2</v>
      </c>
      <c r="J4" s="19" t="s">
        <v>6</v>
      </c>
      <c r="K4" s="20" t="s">
        <v>1</v>
      </c>
      <c r="L4" s="21" t="s">
        <v>5</v>
      </c>
      <c r="M4" s="22" t="s">
        <v>3</v>
      </c>
      <c r="N4" s="17" t="s">
        <v>4</v>
      </c>
      <c r="P4" s="9"/>
    </row>
    <row r="5" spans="1:16" ht="63.75" customHeight="1" x14ac:dyDescent="0.2">
      <c r="A5" s="34" t="s">
        <v>16</v>
      </c>
      <c r="B5" s="27" t="s">
        <v>18</v>
      </c>
      <c r="C5" s="41" t="s">
        <v>52</v>
      </c>
      <c r="D5" s="23" t="s">
        <v>54</v>
      </c>
      <c r="E5" s="24" t="s">
        <v>75</v>
      </c>
      <c r="F5" s="38"/>
      <c r="G5" s="36"/>
      <c r="H5" s="25" t="s">
        <v>129</v>
      </c>
      <c r="I5" s="32" t="s">
        <v>56</v>
      </c>
      <c r="J5" s="35">
        <v>90</v>
      </c>
      <c r="K5" s="26" t="s">
        <v>10</v>
      </c>
      <c r="L5" s="26" t="s">
        <v>10</v>
      </c>
      <c r="M5" s="26" t="e">
        <f t="shared" ref="M5:M6" si="0">K5*L5</f>
        <v>#VALUE!</v>
      </c>
      <c r="N5" s="26" t="e">
        <f t="shared" ref="N5:N6" si="1">M5*1.21</f>
        <v>#VALUE!</v>
      </c>
      <c r="O5" s="8"/>
      <c r="P5" s="10"/>
    </row>
    <row r="6" spans="1:16" ht="63.75" customHeight="1" x14ac:dyDescent="0.2">
      <c r="A6" s="34" t="s">
        <v>16</v>
      </c>
      <c r="B6" s="29" t="s">
        <v>19</v>
      </c>
      <c r="C6" s="41" t="s">
        <v>52</v>
      </c>
      <c r="D6" s="23" t="s">
        <v>54</v>
      </c>
      <c r="E6" s="24" t="s">
        <v>76</v>
      </c>
      <c r="F6" s="30"/>
      <c r="G6" s="36"/>
      <c r="H6" s="25" t="s">
        <v>129</v>
      </c>
      <c r="I6" s="32" t="s">
        <v>56</v>
      </c>
      <c r="J6" s="35">
        <v>90</v>
      </c>
      <c r="K6" s="26" t="s">
        <v>10</v>
      </c>
      <c r="L6" s="26" t="s">
        <v>10</v>
      </c>
      <c r="M6" s="26" t="e">
        <f t="shared" si="0"/>
        <v>#VALUE!</v>
      </c>
      <c r="N6" s="26" t="e">
        <f t="shared" si="1"/>
        <v>#VALUE!</v>
      </c>
      <c r="O6" s="8"/>
      <c r="P6" s="10"/>
    </row>
    <row r="7" spans="1:16" ht="64.5" customHeight="1" x14ac:dyDescent="0.2">
      <c r="A7" s="34" t="s">
        <v>16</v>
      </c>
      <c r="B7" s="29" t="s">
        <v>20</v>
      </c>
      <c r="C7" s="41" t="s">
        <v>52</v>
      </c>
      <c r="D7" s="23" t="s">
        <v>54</v>
      </c>
      <c r="E7" s="24" t="s">
        <v>77</v>
      </c>
      <c r="F7" s="28"/>
      <c r="G7" s="36"/>
      <c r="H7" s="25" t="s">
        <v>129</v>
      </c>
      <c r="I7" s="32" t="s">
        <v>56</v>
      </c>
      <c r="J7" s="35">
        <v>90</v>
      </c>
      <c r="K7" s="26" t="s">
        <v>10</v>
      </c>
      <c r="L7" s="26" t="s">
        <v>10</v>
      </c>
      <c r="M7" s="26" t="e">
        <f t="shared" ref="M7:M33" si="2">K7*L7</f>
        <v>#VALUE!</v>
      </c>
      <c r="N7" s="26" t="e">
        <f t="shared" ref="N7:N33" si="3">M7*1.21</f>
        <v>#VALUE!</v>
      </c>
      <c r="O7" s="8"/>
      <c r="P7" s="10"/>
    </row>
    <row r="8" spans="1:16" ht="57" customHeight="1" x14ac:dyDescent="0.2">
      <c r="A8" s="34" t="s">
        <v>16</v>
      </c>
      <c r="B8" s="29" t="s">
        <v>21</v>
      </c>
      <c r="C8" s="41" t="s">
        <v>52</v>
      </c>
      <c r="D8" s="23" t="s">
        <v>54</v>
      </c>
      <c r="E8" s="24" t="s">
        <v>78</v>
      </c>
      <c r="F8" s="28"/>
      <c r="G8" s="36"/>
      <c r="H8" s="25" t="s">
        <v>129</v>
      </c>
      <c r="I8" s="32" t="s">
        <v>56</v>
      </c>
      <c r="J8" s="35">
        <v>90</v>
      </c>
      <c r="K8" s="26" t="s">
        <v>10</v>
      </c>
      <c r="L8" s="26" t="s">
        <v>10</v>
      </c>
      <c r="M8" s="26" t="e">
        <f t="shared" si="2"/>
        <v>#VALUE!</v>
      </c>
      <c r="N8" s="26" t="e">
        <f t="shared" si="3"/>
        <v>#VALUE!</v>
      </c>
      <c r="O8" s="8"/>
      <c r="P8" s="10"/>
    </row>
    <row r="9" spans="1:16" ht="60.75" customHeight="1" x14ac:dyDescent="0.2">
      <c r="A9" s="34" t="s">
        <v>16</v>
      </c>
      <c r="B9" s="29" t="s">
        <v>22</v>
      </c>
      <c r="C9" s="41" t="s">
        <v>52</v>
      </c>
      <c r="D9" s="23" t="s">
        <v>54</v>
      </c>
      <c r="E9" s="24" t="s">
        <v>79</v>
      </c>
      <c r="F9" s="28"/>
      <c r="G9" s="36"/>
      <c r="H9" s="25" t="s">
        <v>129</v>
      </c>
      <c r="I9" s="32" t="s">
        <v>56</v>
      </c>
      <c r="J9" s="35">
        <v>90</v>
      </c>
      <c r="K9" s="26" t="s">
        <v>10</v>
      </c>
      <c r="L9" s="26" t="s">
        <v>10</v>
      </c>
      <c r="M9" s="26" t="e">
        <f t="shared" si="2"/>
        <v>#VALUE!</v>
      </c>
      <c r="N9" s="26" t="e">
        <f t="shared" si="3"/>
        <v>#VALUE!</v>
      </c>
      <c r="O9" s="8"/>
      <c r="P9" s="10"/>
    </row>
    <row r="10" spans="1:16" ht="59.25" customHeight="1" x14ac:dyDescent="0.2">
      <c r="A10" s="34" t="s">
        <v>16</v>
      </c>
      <c r="B10" s="29" t="s">
        <v>23</v>
      </c>
      <c r="C10" s="41" t="s">
        <v>52</v>
      </c>
      <c r="D10" s="23" t="s">
        <v>54</v>
      </c>
      <c r="E10" s="31" t="s">
        <v>80</v>
      </c>
      <c r="F10" s="39"/>
      <c r="G10" s="36"/>
      <c r="H10" s="25" t="s">
        <v>129</v>
      </c>
      <c r="I10" s="32" t="s">
        <v>56</v>
      </c>
      <c r="J10" s="35">
        <v>90</v>
      </c>
      <c r="K10" s="26" t="s">
        <v>10</v>
      </c>
      <c r="L10" s="26" t="s">
        <v>10</v>
      </c>
      <c r="M10" s="26" t="e">
        <f t="shared" si="2"/>
        <v>#VALUE!</v>
      </c>
      <c r="N10" s="26" t="e">
        <f t="shared" si="3"/>
        <v>#VALUE!</v>
      </c>
      <c r="O10" s="8"/>
      <c r="P10" s="10"/>
    </row>
    <row r="11" spans="1:16" ht="66" customHeight="1" x14ac:dyDescent="0.2">
      <c r="A11" s="34" t="s">
        <v>16</v>
      </c>
      <c r="B11" s="27" t="s">
        <v>24</v>
      </c>
      <c r="C11" s="41" t="s">
        <v>52</v>
      </c>
      <c r="D11" s="23" t="s">
        <v>54</v>
      </c>
      <c r="E11" s="24" t="s">
        <v>81</v>
      </c>
      <c r="F11" s="28"/>
      <c r="G11" s="36"/>
      <c r="H11" s="25" t="s">
        <v>129</v>
      </c>
      <c r="I11" s="32" t="s">
        <v>56</v>
      </c>
      <c r="J11" s="35">
        <v>90</v>
      </c>
      <c r="K11" s="26" t="s">
        <v>10</v>
      </c>
      <c r="L11" s="26" t="s">
        <v>10</v>
      </c>
      <c r="M11" s="26" t="e">
        <f t="shared" si="2"/>
        <v>#VALUE!</v>
      </c>
      <c r="N11" s="26" t="e">
        <f t="shared" si="3"/>
        <v>#VALUE!</v>
      </c>
      <c r="O11" s="8"/>
      <c r="P11" s="10"/>
    </row>
    <row r="12" spans="1:16" ht="68.25" customHeight="1" x14ac:dyDescent="0.2">
      <c r="A12" s="34" t="s">
        <v>16</v>
      </c>
      <c r="B12" s="27" t="s">
        <v>25</v>
      </c>
      <c r="C12" s="41" t="s">
        <v>52</v>
      </c>
      <c r="D12" s="23" t="s">
        <v>54</v>
      </c>
      <c r="E12" s="24" t="s">
        <v>82</v>
      </c>
      <c r="F12" s="28"/>
      <c r="G12" s="36"/>
      <c r="H12" s="25" t="s">
        <v>129</v>
      </c>
      <c r="I12" s="32" t="s">
        <v>56</v>
      </c>
      <c r="J12" s="35">
        <v>90</v>
      </c>
      <c r="K12" s="26" t="s">
        <v>10</v>
      </c>
      <c r="L12" s="26" t="s">
        <v>10</v>
      </c>
      <c r="M12" s="26" t="e">
        <f t="shared" si="2"/>
        <v>#VALUE!</v>
      </c>
      <c r="N12" s="26" t="e">
        <f t="shared" si="3"/>
        <v>#VALUE!</v>
      </c>
      <c r="O12" s="8"/>
      <c r="P12" s="10"/>
    </row>
    <row r="13" spans="1:16" ht="63.75" customHeight="1" x14ac:dyDescent="0.2">
      <c r="A13" s="34" t="s">
        <v>16</v>
      </c>
      <c r="B13" s="33" t="s">
        <v>26</v>
      </c>
      <c r="C13" s="41" t="s">
        <v>52</v>
      </c>
      <c r="D13" s="23" t="s">
        <v>55</v>
      </c>
      <c r="E13" s="24" t="s">
        <v>83</v>
      </c>
      <c r="F13" s="28"/>
      <c r="G13" s="36"/>
      <c r="H13" s="25" t="s">
        <v>129</v>
      </c>
      <c r="I13" s="32" t="s">
        <v>56</v>
      </c>
      <c r="J13" s="35">
        <v>90</v>
      </c>
      <c r="K13" s="26" t="s">
        <v>10</v>
      </c>
      <c r="L13" s="26" t="s">
        <v>10</v>
      </c>
      <c r="M13" s="26" t="e">
        <f t="shared" si="2"/>
        <v>#VALUE!</v>
      </c>
      <c r="N13" s="26" t="e">
        <f t="shared" si="3"/>
        <v>#VALUE!</v>
      </c>
      <c r="O13" s="8">
        <v>43193</v>
      </c>
      <c r="P13" s="10"/>
    </row>
    <row r="14" spans="1:16" s="54" customFormat="1" ht="60" customHeight="1" x14ac:dyDescent="0.2">
      <c r="A14" s="34" t="s">
        <v>16</v>
      </c>
      <c r="B14" s="33" t="s">
        <v>60</v>
      </c>
      <c r="C14" s="41" t="s">
        <v>52</v>
      </c>
      <c r="D14" s="23" t="s">
        <v>55</v>
      </c>
      <c r="E14" s="24" t="s">
        <v>84</v>
      </c>
      <c r="F14" s="28"/>
      <c r="G14" s="36"/>
      <c r="H14" s="25" t="s">
        <v>129</v>
      </c>
      <c r="I14" s="32" t="s">
        <v>57</v>
      </c>
      <c r="J14" s="35">
        <v>90</v>
      </c>
      <c r="K14" s="26" t="s">
        <v>10</v>
      </c>
      <c r="L14" s="26" t="s">
        <v>10</v>
      </c>
      <c r="M14" s="26" t="e">
        <f t="shared" ref="M14:M15" si="4">K14*L14</f>
        <v>#VALUE!</v>
      </c>
      <c r="N14" s="26" t="e">
        <f t="shared" ref="N14:N15" si="5">M14*1.21</f>
        <v>#VALUE!</v>
      </c>
      <c r="O14" s="2"/>
      <c r="P14" s="10"/>
    </row>
    <row r="15" spans="1:16" s="54" customFormat="1" ht="63" customHeight="1" x14ac:dyDescent="0.2">
      <c r="A15" s="34" t="s">
        <v>16</v>
      </c>
      <c r="B15" s="33" t="s">
        <v>61</v>
      </c>
      <c r="C15" s="41" t="s">
        <v>52</v>
      </c>
      <c r="D15" s="23" t="s">
        <v>55</v>
      </c>
      <c r="E15" s="24" t="s">
        <v>85</v>
      </c>
      <c r="F15" s="28"/>
      <c r="G15" s="36"/>
      <c r="H15" s="25" t="s">
        <v>129</v>
      </c>
      <c r="I15" s="32" t="s">
        <v>58</v>
      </c>
      <c r="J15" s="35">
        <v>90</v>
      </c>
      <c r="K15" s="26" t="s">
        <v>10</v>
      </c>
      <c r="L15" s="26" t="s">
        <v>10</v>
      </c>
      <c r="M15" s="26" t="e">
        <f t="shared" si="4"/>
        <v>#VALUE!</v>
      </c>
      <c r="N15" s="26" t="e">
        <f t="shared" si="5"/>
        <v>#VALUE!</v>
      </c>
      <c r="O15" s="2"/>
      <c r="P15" s="10"/>
    </row>
    <row r="16" spans="1:16" ht="63.75" customHeight="1" x14ac:dyDescent="0.2">
      <c r="A16" s="34" t="s">
        <v>16</v>
      </c>
      <c r="B16" s="29" t="s">
        <v>27</v>
      </c>
      <c r="C16" s="41" t="s">
        <v>52</v>
      </c>
      <c r="D16" s="23" t="s">
        <v>55</v>
      </c>
      <c r="E16" s="31" t="s">
        <v>86</v>
      </c>
      <c r="F16" s="39"/>
      <c r="G16" s="36"/>
      <c r="H16" s="25" t="s">
        <v>129</v>
      </c>
      <c r="I16" s="32" t="s">
        <v>56</v>
      </c>
      <c r="J16" s="35">
        <v>90</v>
      </c>
      <c r="K16" s="26" t="s">
        <v>10</v>
      </c>
      <c r="L16" s="26" t="s">
        <v>10</v>
      </c>
      <c r="M16" s="26" t="e">
        <f t="shared" si="2"/>
        <v>#VALUE!</v>
      </c>
      <c r="N16" s="26" t="e">
        <f t="shared" si="3"/>
        <v>#VALUE!</v>
      </c>
    </row>
    <row r="17" spans="1:14" s="1" customFormat="1" ht="68.25" customHeight="1" x14ac:dyDescent="0.2">
      <c r="A17" s="34" t="s">
        <v>16</v>
      </c>
      <c r="B17" s="27" t="s">
        <v>28</v>
      </c>
      <c r="C17" s="41" t="s">
        <v>52</v>
      </c>
      <c r="D17" s="23" t="s">
        <v>55</v>
      </c>
      <c r="E17" s="24" t="s">
        <v>87</v>
      </c>
      <c r="F17" s="28"/>
      <c r="G17" s="36"/>
      <c r="H17" s="25" t="s">
        <v>129</v>
      </c>
      <c r="I17" s="32" t="s">
        <v>56</v>
      </c>
      <c r="J17" s="35">
        <v>90</v>
      </c>
      <c r="K17" s="26" t="s">
        <v>10</v>
      </c>
      <c r="L17" s="26" t="s">
        <v>10</v>
      </c>
      <c r="M17" s="26" t="e">
        <f t="shared" si="2"/>
        <v>#VALUE!</v>
      </c>
      <c r="N17" s="26" t="e">
        <f t="shared" si="3"/>
        <v>#VALUE!</v>
      </c>
    </row>
    <row r="18" spans="1:14" ht="66" customHeight="1" x14ac:dyDescent="0.2">
      <c r="A18" s="34" t="s">
        <v>16</v>
      </c>
      <c r="B18" s="27" t="s">
        <v>29</v>
      </c>
      <c r="C18" s="41" t="s">
        <v>52</v>
      </c>
      <c r="D18" s="23" t="s">
        <v>55</v>
      </c>
      <c r="E18" s="24" t="s">
        <v>88</v>
      </c>
      <c r="F18" s="39"/>
      <c r="G18" s="36"/>
      <c r="H18" s="25" t="s">
        <v>129</v>
      </c>
      <c r="I18" s="32" t="s">
        <v>56</v>
      </c>
      <c r="J18" s="35">
        <v>90</v>
      </c>
      <c r="K18" s="26" t="s">
        <v>10</v>
      </c>
      <c r="L18" s="26" t="s">
        <v>10</v>
      </c>
      <c r="M18" s="26" t="e">
        <f t="shared" si="2"/>
        <v>#VALUE!</v>
      </c>
      <c r="N18" s="26" t="e">
        <f t="shared" si="3"/>
        <v>#VALUE!</v>
      </c>
    </row>
    <row r="19" spans="1:14" ht="36.75" customHeight="1" x14ac:dyDescent="0.2">
      <c r="A19" s="34" t="s">
        <v>16</v>
      </c>
      <c r="B19" s="27" t="s">
        <v>30</v>
      </c>
      <c r="C19" s="41" t="s">
        <v>52</v>
      </c>
      <c r="D19" s="23" t="s">
        <v>55</v>
      </c>
      <c r="E19" s="24" t="s">
        <v>89</v>
      </c>
      <c r="F19" s="39"/>
      <c r="G19" s="36"/>
      <c r="H19" s="7" t="s">
        <v>63</v>
      </c>
      <c r="I19" s="32" t="s">
        <v>56</v>
      </c>
      <c r="J19" s="35">
        <v>90</v>
      </c>
      <c r="K19" s="26" t="s">
        <v>10</v>
      </c>
      <c r="L19" s="26" t="s">
        <v>10</v>
      </c>
      <c r="M19" s="26" t="e">
        <f t="shared" si="2"/>
        <v>#VALUE!</v>
      </c>
      <c r="N19" s="26" t="e">
        <f t="shared" si="3"/>
        <v>#VALUE!</v>
      </c>
    </row>
    <row r="20" spans="1:14" ht="62.25" customHeight="1" x14ac:dyDescent="0.2">
      <c r="A20" s="34" t="s">
        <v>16</v>
      </c>
      <c r="B20" s="27" t="s">
        <v>31</v>
      </c>
      <c r="C20" s="41" t="s">
        <v>52</v>
      </c>
      <c r="D20" s="23" t="s">
        <v>55</v>
      </c>
      <c r="E20" s="24" t="s">
        <v>90</v>
      </c>
      <c r="F20" s="28"/>
      <c r="G20" s="36"/>
      <c r="H20" s="25" t="s">
        <v>131</v>
      </c>
      <c r="I20" s="32" t="s">
        <v>56</v>
      </c>
      <c r="J20" s="35">
        <v>90</v>
      </c>
      <c r="K20" s="26" t="s">
        <v>10</v>
      </c>
      <c r="L20" s="26" t="s">
        <v>10</v>
      </c>
      <c r="M20" s="26" t="e">
        <f t="shared" si="2"/>
        <v>#VALUE!</v>
      </c>
      <c r="N20" s="26" t="e">
        <f t="shared" si="3"/>
        <v>#VALUE!</v>
      </c>
    </row>
    <row r="21" spans="1:14" ht="45.75" customHeight="1" x14ac:dyDescent="0.2">
      <c r="A21" s="40" t="s">
        <v>16</v>
      </c>
      <c r="B21" s="27" t="s">
        <v>32</v>
      </c>
      <c r="C21" s="41" t="s">
        <v>52</v>
      </c>
      <c r="D21" s="23" t="s">
        <v>55</v>
      </c>
      <c r="E21" s="24" t="s">
        <v>91</v>
      </c>
      <c r="F21" s="28"/>
      <c r="G21" s="43"/>
      <c r="H21" s="25" t="s">
        <v>130</v>
      </c>
      <c r="I21" s="32" t="s">
        <v>56</v>
      </c>
      <c r="J21" s="35">
        <v>90</v>
      </c>
      <c r="K21" s="26" t="s">
        <v>10</v>
      </c>
      <c r="L21" s="26" t="s">
        <v>10</v>
      </c>
      <c r="M21" s="26" t="e">
        <f t="shared" si="2"/>
        <v>#VALUE!</v>
      </c>
      <c r="N21" s="26" t="e">
        <f t="shared" si="3"/>
        <v>#VALUE!</v>
      </c>
    </row>
    <row r="22" spans="1:14" ht="54" customHeight="1" x14ac:dyDescent="0.2">
      <c r="A22" s="40" t="s">
        <v>16</v>
      </c>
      <c r="B22" s="27" t="s">
        <v>33</v>
      </c>
      <c r="C22" s="41" t="s">
        <v>52</v>
      </c>
      <c r="D22" s="23" t="s">
        <v>55</v>
      </c>
      <c r="E22" s="24" t="s">
        <v>92</v>
      </c>
      <c r="F22" s="28"/>
      <c r="G22" s="43"/>
      <c r="H22" s="25" t="s">
        <v>131</v>
      </c>
      <c r="I22" s="32" t="s">
        <v>56</v>
      </c>
      <c r="J22" s="35">
        <v>90</v>
      </c>
      <c r="K22" s="26" t="s">
        <v>10</v>
      </c>
      <c r="L22" s="26" t="s">
        <v>10</v>
      </c>
      <c r="M22" s="26" t="e">
        <f t="shared" si="2"/>
        <v>#VALUE!</v>
      </c>
      <c r="N22" s="26" t="e">
        <f t="shared" si="3"/>
        <v>#VALUE!</v>
      </c>
    </row>
    <row r="23" spans="1:14" ht="50.25" customHeight="1" x14ac:dyDescent="0.2">
      <c r="A23" s="40" t="s">
        <v>16</v>
      </c>
      <c r="B23" s="27" t="s">
        <v>34</v>
      </c>
      <c r="C23" s="41" t="s">
        <v>52</v>
      </c>
      <c r="D23" s="23" t="s">
        <v>55</v>
      </c>
      <c r="E23" s="24" t="s">
        <v>93</v>
      </c>
      <c r="F23" s="28"/>
      <c r="G23" s="43"/>
      <c r="H23" s="55" t="s">
        <v>132</v>
      </c>
      <c r="I23" s="32" t="s">
        <v>56</v>
      </c>
      <c r="J23" s="35">
        <v>90</v>
      </c>
      <c r="K23" s="26" t="s">
        <v>10</v>
      </c>
      <c r="L23" s="26" t="s">
        <v>10</v>
      </c>
      <c r="M23" s="26" t="e">
        <f t="shared" si="2"/>
        <v>#VALUE!</v>
      </c>
      <c r="N23" s="26" t="e">
        <f t="shared" si="3"/>
        <v>#VALUE!</v>
      </c>
    </row>
    <row r="24" spans="1:14" ht="33.75" x14ac:dyDescent="0.2">
      <c r="A24" s="40" t="s">
        <v>16</v>
      </c>
      <c r="B24" s="33" t="s">
        <v>35</v>
      </c>
      <c r="C24" s="41" t="s">
        <v>52</v>
      </c>
      <c r="D24" s="23" t="s">
        <v>55</v>
      </c>
      <c r="E24" s="24" t="s">
        <v>94</v>
      </c>
      <c r="F24" s="28"/>
      <c r="G24" s="43"/>
      <c r="H24" s="55" t="s">
        <v>132</v>
      </c>
      <c r="I24" s="32" t="s">
        <v>56</v>
      </c>
      <c r="J24" s="35">
        <v>90</v>
      </c>
      <c r="K24" s="26" t="s">
        <v>10</v>
      </c>
      <c r="L24" s="26" t="s">
        <v>10</v>
      </c>
      <c r="M24" s="26" t="e">
        <f t="shared" si="2"/>
        <v>#VALUE!</v>
      </c>
      <c r="N24" s="26" t="e">
        <f t="shared" si="3"/>
        <v>#VALUE!</v>
      </c>
    </row>
    <row r="25" spans="1:14" ht="36.75" customHeight="1" x14ac:dyDescent="0.2">
      <c r="A25" s="40" t="s">
        <v>16</v>
      </c>
      <c r="B25" s="33" t="s">
        <v>36</v>
      </c>
      <c r="C25" s="41" t="s">
        <v>52</v>
      </c>
      <c r="D25" s="23" t="s">
        <v>55</v>
      </c>
      <c r="E25" s="24" t="s">
        <v>95</v>
      </c>
      <c r="F25" s="28"/>
      <c r="G25" s="43"/>
      <c r="H25" s="55" t="s">
        <v>132</v>
      </c>
      <c r="I25" s="32" t="s">
        <v>56</v>
      </c>
      <c r="J25" s="35">
        <v>90</v>
      </c>
      <c r="K25" s="26" t="s">
        <v>10</v>
      </c>
      <c r="L25" s="26" t="s">
        <v>10</v>
      </c>
      <c r="M25" s="26" t="e">
        <f t="shared" si="2"/>
        <v>#VALUE!</v>
      </c>
      <c r="N25" s="26" t="e">
        <f t="shared" si="3"/>
        <v>#VALUE!</v>
      </c>
    </row>
    <row r="26" spans="1:14" ht="42" customHeight="1" x14ac:dyDescent="0.2">
      <c r="A26" s="40" t="s">
        <v>16</v>
      </c>
      <c r="B26" s="33" t="s">
        <v>37</v>
      </c>
      <c r="C26" s="41" t="s">
        <v>52</v>
      </c>
      <c r="D26" s="23" t="s">
        <v>55</v>
      </c>
      <c r="E26" s="24" t="s">
        <v>96</v>
      </c>
      <c r="F26" s="28"/>
      <c r="G26" s="43"/>
      <c r="H26" s="7" t="s">
        <v>62</v>
      </c>
      <c r="I26" s="32" t="s">
        <v>56</v>
      </c>
      <c r="J26" s="35">
        <v>90</v>
      </c>
      <c r="K26" s="26" t="s">
        <v>10</v>
      </c>
      <c r="L26" s="26" t="s">
        <v>10</v>
      </c>
      <c r="M26" s="26" t="e">
        <f t="shared" si="2"/>
        <v>#VALUE!</v>
      </c>
      <c r="N26" s="26" t="e">
        <f t="shared" si="3"/>
        <v>#VALUE!</v>
      </c>
    </row>
    <row r="27" spans="1:14" s="49" customFormat="1" ht="36" x14ac:dyDescent="0.2">
      <c r="A27" s="40" t="s">
        <v>16</v>
      </c>
      <c r="B27" s="33" t="s">
        <v>38</v>
      </c>
      <c r="C27" s="41" t="s">
        <v>52</v>
      </c>
      <c r="D27" s="23" t="s">
        <v>55</v>
      </c>
      <c r="E27" s="24" t="s">
        <v>97</v>
      </c>
      <c r="F27" s="28"/>
      <c r="G27" s="53"/>
      <c r="H27" s="7" t="s">
        <v>62</v>
      </c>
      <c r="I27" s="32" t="s">
        <v>56</v>
      </c>
      <c r="J27" s="35">
        <v>90</v>
      </c>
      <c r="K27" s="26" t="s">
        <v>10</v>
      </c>
      <c r="L27" s="26" t="s">
        <v>10</v>
      </c>
      <c r="M27" s="26" t="e">
        <f t="shared" ref="M27" si="6">K27*L27</f>
        <v>#VALUE!</v>
      </c>
      <c r="N27" s="26" t="e">
        <f t="shared" ref="N27" si="7">M27*1.21</f>
        <v>#VALUE!</v>
      </c>
    </row>
    <row r="28" spans="1:14" ht="50.25" customHeight="1" x14ac:dyDescent="0.2">
      <c r="A28" s="40" t="s">
        <v>16</v>
      </c>
      <c r="B28" s="33" t="s">
        <v>39</v>
      </c>
      <c r="C28" s="41" t="s">
        <v>52</v>
      </c>
      <c r="D28" s="23" t="s">
        <v>55</v>
      </c>
      <c r="E28" s="24" t="s">
        <v>98</v>
      </c>
      <c r="F28" s="28"/>
      <c r="G28" s="36"/>
      <c r="H28" s="7" t="s">
        <v>62</v>
      </c>
      <c r="I28" s="32" t="s">
        <v>56</v>
      </c>
      <c r="J28" s="35">
        <v>90</v>
      </c>
      <c r="K28" s="26" t="s">
        <v>10</v>
      </c>
      <c r="L28" s="26" t="s">
        <v>10</v>
      </c>
      <c r="M28" s="26" t="e">
        <f t="shared" si="2"/>
        <v>#VALUE!</v>
      </c>
      <c r="N28" s="26" t="e">
        <f t="shared" si="3"/>
        <v>#VALUE!</v>
      </c>
    </row>
    <row r="29" spans="1:14" ht="53.25" customHeight="1" x14ac:dyDescent="0.2">
      <c r="A29" s="40" t="s">
        <v>16</v>
      </c>
      <c r="B29" s="33" t="s">
        <v>40</v>
      </c>
      <c r="C29" s="41" t="s">
        <v>52</v>
      </c>
      <c r="D29" s="23" t="s">
        <v>55</v>
      </c>
      <c r="E29" s="24" t="s">
        <v>99</v>
      </c>
      <c r="F29" s="28"/>
      <c r="G29" s="36"/>
      <c r="H29" s="7" t="s">
        <v>63</v>
      </c>
      <c r="I29" s="32" t="s">
        <v>56</v>
      </c>
      <c r="J29" s="35">
        <v>90</v>
      </c>
      <c r="K29" s="26" t="s">
        <v>10</v>
      </c>
      <c r="L29" s="26" t="s">
        <v>10</v>
      </c>
      <c r="M29" s="26" t="e">
        <f t="shared" si="2"/>
        <v>#VALUE!</v>
      </c>
      <c r="N29" s="26" t="e">
        <f t="shared" si="3"/>
        <v>#VALUE!</v>
      </c>
    </row>
    <row r="30" spans="1:14" ht="54" customHeight="1" x14ac:dyDescent="0.2">
      <c r="A30" s="40" t="s">
        <v>16</v>
      </c>
      <c r="B30" s="33" t="s">
        <v>41</v>
      </c>
      <c r="C30" s="41" t="s">
        <v>52</v>
      </c>
      <c r="D30" s="23" t="s">
        <v>55</v>
      </c>
      <c r="E30" s="24" t="s">
        <v>100</v>
      </c>
      <c r="F30" s="28"/>
      <c r="G30" s="36"/>
      <c r="H30" s="7" t="s">
        <v>63</v>
      </c>
      <c r="I30" s="32" t="s">
        <v>56</v>
      </c>
      <c r="J30" s="35">
        <v>90</v>
      </c>
      <c r="K30" s="26" t="s">
        <v>10</v>
      </c>
      <c r="L30" s="26" t="s">
        <v>10</v>
      </c>
      <c r="M30" s="26" t="e">
        <f t="shared" si="2"/>
        <v>#VALUE!</v>
      </c>
      <c r="N30" s="26" t="e">
        <f t="shared" si="3"/>
        <v>#VALUE!</v>
      </c>
    </row>
    <row r="31" spans="1:14" ht="45.75" customHeight="1" x14ac:dyDescent="0.2">
      <c r="A31" s="40" t="s">
        <v>16</v>
      </c>
      <c r="B31" s="33" t="s">
        <v>42</v>
      </c>
      <c r="C31" s="41" t="s">
        <v>52</v>
      </c>
      <c r="D31" s="23" t="s">
        <v>55</v>
      </c>
      <c r="E31" s="24" t="s">
        <v>73</v>
      </c>
      <c r="F31" s="28"/>
      <c r="G31" s="36"/>
      <c r="H31" s="7" t="s">
        <v>64</v>
      </c>
      <c r="I31" s="32" t="s">
        <v>56</v>
      </c>
      <c r="J31" s="35">
        <v>90</v>
      </c>
      <c r="K31" s="26" t="s">
        <v>10</v>
      </c>
      <c r="L31" s="26" t="s">
        <v>10</v>
      </c>
      <c r="M31" s="26" t="e">
        <f t="shared" si="2"/>
        <v>#VALUE!</v>
      </c>
      <c r="N31" s="26" t="e">
        <f t="shared" si="3"/>
        <v>#VALUE!</v>
      </c>
    </row>
    <row r="32" spans="1:14" ht="51" customHeight="1" x14ac:dyDescent="0.2">
      <c r="A32" s="40" t="s">
        <v>16</v>
      </c>
      <c r="B32" s="33" t="s">
        <v>43</v>
      </c>
      <c r="C32" s="41" t="s">
        <v>52</v>
      </c>
      <c r="D32" s="23" t="s">
        <v>55</v>
      </c>
      <c r="E32" s="24" t="s">
        <v>74</v>
      </c>
      <c r="F32" s="28"/>
      <c r="G32" s="36"/>
      <c r="H32" s="7" t="s">
        <v>64</v>
      </c>
      <c r="I32" s="32" t="s">
        <v>56</v>
      </c>
      <c r="J32" s="35">
        <v>90</v>
      </c>
      <c r="K32" s="26" t="s">
        <v>10</v>
      </c>
      <c r="L32" s="26" t="s">
        <v>10</v>
      </c>
      <c r="M32" s="26" t="e">
        <f t="shared" si="2"/>
        <v>#VALUE!</v>
      </c>
      <c r="N32" s="26" t="e">
        <f t="shared" si="3"/>
        <v>#VALUE!</v>
      </c>
    </row>
    <row r="33" spans="1:14" s="54" customFormat="1" ht="46.5" customHeight="1" x14ac:dyDescent="0.2">
      <c r="A33" s="40" t="s">
        <v>16</v>
      </c>
      <c r="B33" s="33" t="s">
        <v>65</v>
      </c>
      <c r="C33" s="41" t="s">
        <v>52</v>
      </c>
      <c r="D33" s="23" t="s">
        <v>54</v>
      </c>
      <c r="E33" s="24" t="s">
        <v>101</v>
      </c>
      <c r="F33" s="28"/>
      <c r="G33" s="36"/>
      <c r="H33" s="7" t="s">
        <v>70</v>
      </c>
      <c r="I33" s="32" t="s">
        <v>56</v>
      </c>
      <c r="J33" s="35">
        <v>90</v>
      </c>
      <c r="K33" s="26" t="s">
        <v>10</v>
      </c>
      <c r="L33" s="26" t="s">
        <v>10</v>
      </c>
      <c r="M33" s="26" t="e">
        <f t="shared" si="2"/>
        <v>#VALUE!</v>
      </c>
      <c r="N33" s="26" t="e">
        <f t="shared" si="3"/>
        <v>#VALUE!</v>
      </c>
    </row>
    <row r="34" spans="1:14" s="54" customFormat="1" ht="57.75" customHeight="1" x14ac:dyDescent="0.2">
      <c r="A34" s="40" t="s">
        <v>16</v>
      </c>
      <c r="B34" s="33" t="s">
        <v>66</v>
      </c>
      <c r="C34" s="41" t="s">
        <v>52</v>
      </c>
      <c r="D34" s="23" t="s">
        <v>54</v>
      </c>
      <c r="E34" s="24" t="s">
        <v>102</v>
      </c>
      <c r="F34" s="28"/>
      <c r="G34" s="36"/>
      <c r="H34" s="7" t="s">
        <v>70</v>
      </c>
      <c r="I34" s="32" t="s">
        <v>56</v>
      </c>
      <c r="J34" s="35">
        <v>90</v>
      </c>
      <c r="K34" s="26" t="s">
        <v>10</v>
      </c>
      <c r="L34" s="26" t="s">
        <v>10</v>
      </c>
      <c r="M34" s="26" t="e">
        <f t="shared" ref="M34:M39" si="8">K34*L34</f>
        <v>#VALUE!</v>
      </c>
      <c r="N34" s="26" t="e">
        <f t="shared" ref="N34:N39" si="9">M34*1.21</f>
        <v>#VALUE!</v>
      </c>
    </row>
    <row r="35" spans="1:14" s="54" customFormat="1" ht="49.5" customHeight="1" x14ac:dyDescent="0.2">
      <c r="A35" s="40" t="s">
        <v>16</v>
      </c>
      <c r="B35" s="33" t="s">
        <v>67</v>
      </c>
      <c r="C35" s="41" t="s">
        <v>52</v>
      </c>
      <c r="D35" s="23" t="s">
        <v>54</v>
      </c>
      <c r="E35" s="24" t="s">
        <v>103</v>
      </c>
      <c r="F35" s="28"/>
      <c r="G35" s="36"/>
      <c r="H35" s="7" t="s">
        <v>70</v>
      </c>
      <c r="I35" s="32" t="s">
        <v>56</v>
      </c>
      <c r="J35" s="35">
        <v>90</v>
      </c>
      <c r="K35" s="26" t="s">
        <v>10</v>
      </c>
      <c r="L35" s="26" t="s">
        <v>10</v>
      </c>
      <c r="M35" s="26" t="e">
        <f t="shared" si="8"/>
        <v>#VALUE!</v>
      </c>
      <c r="N35" s="26" t="e">
        <f t="shared" si="9"/>
        <v>#VALUE!</v>
      </c>
    </row>
    <row r="36" spans="1:14" s="54" customFormat="1" ht="45.75" customHeight="1" x14ac:dyDescent="0.2">
      <c r="A36" s="40" t="s">
        <v>16</v>
      </c>
      <c r="B36" s="33" t="s">
        <v>68</v>
      </c>
      <c r="C36" s="41" t="s">
        <v>52</v>
      </c>
      <c r="D36" s="23" t="s">
        <v>54</v>
      </c>
      <c r="E36" s="24" t="s">
        <v>104</v>
      </c>
      <c r="F36" s="28"/>
      <c r="G36" s="36"/>
      <c r="H36" s="7" t="s">
        <v>70</v>
      </c>
      <c r="I36" s="32" t="s">
        <v>56</v>
      </c>
      <c r="J36" s="35">
        <v>90</v>
      </c>
      <c r="K36" s="26" t="s">
        <v>10</v>
      </c>
      <c r="L36" s="26" t="s">
        <v>10</v>
      </c>
      <c r="M36" s="26" t="e">
        <f t="shared" si="8"/>
        <v>#VALUE!</v>
      </c>
      <c r="N36" s="26" t="e">
        <f t="shared" si="9"/>
        <v>#VALUE!</v>
      </c>
    </row>
    <row r="37" spans="1:14" s="54" customFormat="1" ht="55.5" customHeight="1" x14ac:dyDescent="0.2">
      <c r="A37" s="40" t="s">
        <v>16</v>
      </c>
      <c r="B37" s="33" t="s">
        <v>69</v>
      </c>
      <c r="C37" s="41" t="s">
        <v>52</v>
      </c>
      <c r="D37" s="23" t="s">
        <v>54</v>
      </c>
      <c r="E37" s="24" t="s">
        <v>105</v>
      </c>
      <c r="F37" s="28"/>
      <c r="G37" s="36"/>
      <c r="H37" s="7" t="s">
        <v>70</v>
      </c>
      <c r="I37" s="32" t="s">
        <v>56</v>
      </c>
      <c r="J37" s="35">
        <v>90</v>
      </c>
      <c r="K37" s="26" t="s">
        <v>10</v>
      </c>
      <c r="L37" s="26" t="s">
        <v>10</v>
      </c>
      <c r="M37" s="26" t="e">
        <f t="shared" si="8"/>
        <v>#VALUE!</v>
      </c>
      <c r="N37" s="26" t="e">
        <f t="shared" si="9"/>
        <v>#VALUE!</v>
      </c>
    </row>
    <row r="38" spans="1:14" s="54" customFormat="1" ht="49.5" customHeight="1" x14ac:dyDescent="0.2">
      <c r="A38" s="40" t="s">
        <v>16</v>
      </c>
      <c r="B38" s="33" t="s">
        <v>71</v>
      </c>
      <c r="C38" s="41" t="s">
        <v>52</v>
      </c>
      <c r="D38" s="23" t="s">
        <v>55</v>
      </c>
      <c r="E38" s="24" t="s">
        <v>106</v>
      </c>
      <c r="F38" s="28"/>
      <c r="G38" s="36"/>
      <c r="H38" s="7" t="s">
        <v>63</v>
      </c>
      <c r="I38" s="32" t="s">
        <v>56</v>
      </c>
      <c r="J38" s="35">
        <v>90</v>
      </c>
      <c r="K38" s="26" t="s">
        <v>10</v>
      </c>
      <c r="L38" s="26" t="s">
        <v>10</v>
      </c>
      <c r="M38" s="26" t="e">
        <f t="shared" si="8"/>
        <v>#VALUE!</v>
      </c>
      <c r="N38" s="26" t="e">
        <f t="shared" si="9"/>
        <v>#VALUE!</v>
      </c>
    </row>
    <row r="39" spans="1:14" s="54" customFormat="1" ht="42.75" x14ac:dyDescent="0.2">
      <c r="A39" s="40" t="s">
        <v>16</v>
      </c>
      <c r="B39" s="33" t="s">
        <v>72</v>
      </c>
      <c r="C39" s="41" t="s">
        <v>52</v>
      </c>
      <c r="D39" s="23" t="s">
        <v>55</v>
      </c>
      <c r="E39" s="24" t="s">
        <v>107</v>
      </c>
      <c r="F39" s="28"/>
      <c r="G39" s="36"/>
      <c r="H39" s="7" t="s">
        <v>63</v>
      </c>
      <c r="I39" s="32" t="s">
        <v>56</v>
      </c>
      <c r="J39" s="35">
        <v>90</v>
      </c>
      <c r="K39" s="26" t="s">
        <v>10</v>
      </c>
      <c r="L39" s="26" t="s">
        <v>10</v>
      </c>
      <c r="M39" s="26" t="e">
        <f t="shared" si="8"/>
        <v>#VALUE!</v>
      </c>
      <c r="N39" s="26" t="e">
        <f t="shared" si="9"/>
        <v>#VALUE!</v>
      </c>
    </row>
    <row r="40" spans="1:14" s="54" customFormat="1" ht="48.75" customHeight="1" x14ac:dyDescent="0.2">
      <c r="A40" s="40" t="s">
        <v>16</v>
      </c>
      <c r="B40" s="27" t="s">
        <v>44</v>
      </c>
      <c r="C40" s="41" t="s">
        <v>53</v>
      </c>
      <c r="D40" s="23" t="s">
        <v>55</v>
      </c>
      <c r="E40" s="24" t="s">
        <v>108</v>
      </c>
      <c r="F40" s="28"/>
      <c r="G40" s="36"/>
      <c r="H40" s="25" t="s">
        <v>131</v>
      </c>
      <c r="I40" s="57">
        <v>2021</v>
      </c>
      <c r="J40" s="35">
        <v>90</v>
      </c>
      <c r="K40" s="26" t="s">
        <v>10</v>
      </c>
      <c r="L40" s="26" t="s">
        <v>10</v>
      </c>
      <c r="M40" s="26" t="e">
        <f t="shared" ref="M40:M48" si="10">K40*L40</f>
        <v>#VALUE!</v>
      </c>
      <c r="N40" s="26" t="e">
        <f t="shared" ref="N40:N48" si="11">M40*1.21</f>
        <v>#VALUE!</v>
      </c>
    </row>
    <row r="41" spans="1:14" s="54" customFormat="1" ht="45.75" customHeight="1" x14ac:dyDescent="0.2">
      <c r="A41" s="40" t="s">
        <v>16</v>
      </c>
      <c r="B41" s="27" t="s">
        <v>45</v>
      </c>
      <c r="C41" s="41" t="s">
        <v>53</v>
      </c>
      <c r="D41" s="23" t="s">
        <v>55</v>
      </c>
      <c r="E41" s="24" t="s">
        <v>109</v>
      </c>
      <c r="F41" s="28"/>
      <c r="G41" s="43"/>
      <c r="H41" s="55" t="s">
        <v>132</v>
      </c>
      <c r="I41" s="57">
        <v>2021</v>
      </c>
      <c r="J41" s="35">
        <v>90</v>
      </c>
      <c r="K41" s="26" t="s">
        <v>10</v>
      </c>
      <c r="L41" s="26" t="s">
        <v>10</v>
      </c>
      <c r="M41" s="26" t="e">
        <f t="shared" si="10"/>
        <v>#VALUE!</v>
      </c>
      <c r="N41" s="26" t="e">
        <f t="shared" si="11"/>
        <v>#VALUE!</v>
      </c>
    </row>
    <row r="42" spans="1:14" s="54" customFormat="1" ht="50.25" customHeight="1" x14ac:dyDescent="0.2">
      <c r="A42" s="40" t="s">
        <v>16</v>
      </c>
      <c r="B42" s="27" t="s">
        <v>46</v>
      </c>
      <c r="C42" s="41" t="s">
        <v>53</v>
      </c>
      <c r="D42" s="23" t="s">
        <v>55</v>
      </c>
      <c r="E42" s="24" t="s">
        <v>110</v>
      </c>
      <c r="F42" s="28"/>
      <c r="G42" s="43"/>
      <c r="H42" s="55" t="s">
        <v>132</v>
      </c>
      <c r="I42" s="57">
        <v>2021</v>
      </c>
      <c r="J42" s="35">
        <v>90</v>
      </c>
      <c r="K42" s="26" t="s">
        <v>10</v>
      </c>
      <c r="L42" s="26" t="s">
        <v>10</v>
      </c>
      <c r="M42" s="26" t="e">
        <f t="shared" si="10"/>
        <v>#VALUE!</v>
      </c>
      <c r="N42" s="26" t="e">
        <f t="shared" si="11"/>
        <v>#VALUE!</v>
      </c>
    </row>
    <row r="43" spans="1:14" s="54" customFormat="1" ht="46.5" customHeight="1" x14ac:dyDescent="0.2">
      <c r="A43" s="40" t="s">
        <v>16</v>
      </c>
      <c r="B43" s="33" t="s">
        <v>47</v>
      </c>
      <c r="C43" s="41" t="s">
        <v>53</v>
      </c>
      <c r="D43" s="23" t="s">
        <v>55</v>
      </c>
      <c r="E43" s="24" t="s">
        <v>111</v>
      </c>
      <c r="F43" s="28"/>
      <c r="G43" s="43"/>
      <c r="H43" s="25" t="s">
        <v>14</v>
      </c>
      <c r="I43" s="57">
        <v>2021</v>
      </c>
      <c r="J43" s="35">
        <v>90</v>
      </c>
      <c r="K43" s="26" t="s">
        <v>10</v>
      </c>
      <c r="L43" s="26" t="s">
        <v>10</v>
      </c>
      <c r="M43" s="26" t="e">
        <f t="shared" si="10"/>
        <v>#VALUE!</v>
      </c>
      <c r="N43" s="26" t="e">
        <f t="shared" si="11"/>
        <v>#VALUE!</v>
      </c>
    </row>
    <row r="44" spans="1:14" s="54" customFormat="1" ht="49.5" customHeight="1" x14ac:dyDescent="0.2">
      <c r="A44" s="40" t="s">
        <v>16</v>
      </c>
      <c r="B44" s="33" t="s">
        <v>48</v>
      </c>
      <c r="C44" s="41" t="s">
        <v>53</v>
      </c>
      <c r="D44" s="23" t="s">
        <v>55</v>
      </c>
      <c r="E44" s="24" t="s">
        <v>112</v>
      </c>
      <c r="F44" s="28"/>
      <c r="G44" s="43"/>
      <c r="H44" s="55" t="s">
        <v>132</v>
      </c>
      <c r="I44" s="57">
        <v>2021</v>
      </c>
      <c r="J44" s="35">
        <v>90</v>
      </c>
      <c r="K44" s="26" t="s">
        <v>10</v>
      </c>
      <c r="L44" s="26" t="s">
        <v>10</v>
      </c>
      <c r="M44" s="26" t="e">
        <f t="shared" si="10"/>
        <v>#VALUE!</v>
      </c>
      <c r="N44" s="26" t="e">
        <f t="shared" si="11"/>
        <v>#VALUE!</v>
      </c>
    </row>
    <row r="45" spans="1:14" s="54" customFormat="1" ht="70.5" customHeight="1" x14ac:dyDescent="0.2">
      <c r="A45" s="40" t="s">
        <v>16</v>
      </c>
      <c r="B45" s="33" t="s">
        <v>49</v>
      </c>
      <c r="C45" s="41" t="s">
        <v>53</v>
      </c>
      <c r="D45" s="23" t="s">
        <v>54</v>
      </c>
      <c r="E45" s="24" t="s">
        <v>113</v>
      </c>
      <c r="F45" s="28"/>
      <c r="G45" s="43"/>
      <c r="H45" s="25" t="s">
        <v>129</v>
      </c>
      <c r="I45" s="57">
        <v>2021</v>
      </c>
      <c r="J45" s="35">
        <v>90</v>
      </c>
      <c r="K45" s="26" t="s">
        <v>10</v>
      </c>
      <c r="L45" s="26" t="s">
        <v>10</v>
      </c>
      <c r="M45" s="26" t="e">
        <f t="shared" si="10"/>
        <v>#VALUE!</v>
      </c>
      <c r="N45" s="26" t="e">
        <f t="shared" si="11"/>
        <v>#VALUE!</v>
      </c>
    </row>
    <row r="46" spans="1:14" s="54" customFormat="1" ht="60" customHeight="1" x14ac:dyDescent="0.2">
      <c r="A46" s="40" t="s">
        <v>16</v>
      </c>
      <c r="B46" s="33" t="s">
        <v>50</v>
      </c>
      <c r="C46" s="41" t="s">
        <v>53</v>
      </c>
      <c r="D46" s="23" t="s">
        <v>55</v>
      </c>
      <c r="E46" s="24" t="s">
        <v>114</v>
      </c>
      <c r="F46" s="28"/>
      <c r="G46" s="36"/>
      <c r="H46" s="25" t="s">
        <v>115</v>
      </c>
      <c r="I46" s="58">
        <v>2021</v>
      </c>
      <c r="J46" s="35">
        <v>90</v>
      </c>
      <c r="K46" s="26" t="s">
        <v>10</v>
      </c>
      <c r="L46" s="26" t="s">
        <v>10</v>
      </c>
      <c r="M46" s="26" t="e">
        <f t="shared" si="10"/>
        <v>#VALUE!</v>
      </c>
      <c r="N46" s="26" t="e">
        <f t="shared" si="11"/>
        <v>#VALUE!</v>
      </c>
    </row>
    <row r="47" spans="1:14" s="54" customFormat="1" ht="48" customHeight="1" x14ac:dyDescent="0.2">
      <c r="A47" s="40" t="s">
        <v>16</v>
      </c>
      <c r="B47" s="33" t="s">
        <v>51</v>
      </c>
      <c r="C47" s="41" t="s">
        <v>53</v>
      </c>
      <c r="D47" s="23" t="s">
        <v>54</v>
      </c>
      <c r="E47" s="24" t="s">
        <v>59</v>
      </c>
      <c r="F47" s="28"/>
      <c r="G47" s="36"/>
      <c r="H47" s="25" t="s">
        <v>131</v>
      </c>
      <c r="I47" s="57">
        <v>2021</v>
      </c>
      <c r="J47" s="35">
        <v>90</v>
      </c>
      <c r="K47" s="26" t="s">
        <v>10</v>
      </c>
      <c r="L47" s="26" t="s">
        <v>10</v>
      </c>
      <c r="M47" s="26" t="e">
        <f t="shared" si="10"/>
        <v>#VALUE!</v>
      </c>
      <c r="N47" s="26" t="e">
        <f t="shared" si="11"/>
        <v>#VALUE!</v>
      </c>
    </row>
    <row r="48" spans="1:14" s="54" customFormat="1" ht="44.25" customHeight="1" x14ac:dyDescent="0.2">
      <c r="A48" s="40" t="s">
        <v>16</v>
      </c>
      <c r="B48" s="33" t="s">
        <v>116</v>
      </c>
      <c r="C48" s="41" t="s">
        <v>53</v>
      </c>
      <c r="D48" s="23" t="s">
        <v>117</v>
      </c>
      <c r="E48" s="24" t="s">
        <v>118</v>
      </c>
      <c r="F48" s="28"/>
      <c r="G48" s="36"/>
      <c r="H48" s="25" t="s">
        <v>119</v>
      </c>
      <c r="I48" s="57">
        <v>2021</v>
      </c>
      <c r="J48" s="35">
        <v>90</v>
      </c>
      <c r="K48" s="26" t="s">
        <v>10</v>
      </c>
      <c r="L48" s="26" t="s">
        <v>10</v>
      </c>
      <c r="M48" s="26" t="e">
        <f t="shared" si="10"/>
        <v>#VALUE!</v>
      </c>
      <c r="N48" s="26" t="e">
        <f t="shared" si="11"/>
        <v>#VALUE!</v>
      </c>
    </row>
    <row r="49" spans="1:14" ht="45.75" customHeight="1" x14ac:dyDescent="0.2">
      <c r="A49" s="40" t="s">
        <v>16</v>
      </c>
      <c r="B49" s="33" t="s">
        <v>121</v>
      </c>
      <c r="C49" s="41" t="s">
        <v>53</v>
      </c>
      <c r="D49" s="23" t="s">
        <v>55</v>
      </c>
      <c r="E49" s="24"/>
      <c r="F49" s="28"/>
      <c r="G49" s="36" t="s">
        <v>122</v>
      </c>
      <c r="H49" s="25" t="s">
        <v>124</v>
      </c>
      <c r="I49" s="59">
        <v>2021</v>
      </c>
      <c r="J49" s="35">
        <v>90</v>
      </c>
      <c r="K49" s="26" t="s">
        <v>10</v>
      </c>
      <c r="L49" s="26" t="s">
        <v>10</v>
      </c>
      <c r="M49" s="26" t="e">
        <f t="shared" ref="M49:M50" si="12">K49*L49</f>
        <v>#VALUE!</v>
      </c>
      <c r="N49" s="26" t="e">
        <f t="shared" ref="N49:N50" si="13">M49*1.21</f>
        <v>#VALUE!</v>
      </c>
    </row>
    <row r="50" spans="1:14" ht="58.5" customHeight="1" x14ac:dyDescent="0.2">
      <c r="A50" s="40" t="s">
        <v>16</v>
      </c>
      <c r="B50" s="33" t="s">
        <v>123</v>
      </c>
      <c r="C50" s="41" t="s">
        <v>53</v>
      </c>
      <c r="D50" s="23" t="s">
        <v>127</v>
      </c>
      <c r="E50" s="24"/>
      <c r="F50" s="28"/>
      <c r="G50" s="36" t="s">
        <v>126</v>
      </c>
      <c r="H50" s="25" t="s">
        <v>125</v>
      </c>
      <c r="I50" s="59" t="s">
        <v>120</v>
      </c>
      <c r="J50" s="35">
        <v>90</v>
      </c>
      <c r="K50" s="26" t="s">
        <v>10</v>
      </c>
      <c r="L50" s="26" t="s">
        <v>10</v>
      </c>
      <c r="M50" s="26" t="e">
        <f t="shared" si="12"/>
        <v>#VALUE!</v>
      </c>
      <c r="N50" s="26" t="e">
        <f t="shared" si="13"/>
        <v>#VALUE!</v>
      </c>
    </row>
    <row r="51" spans="1:14" x14ac:dyDescent="0.2">
      <c r="A51" s="48"/>
      <c r="B51" s="50"/>
      <c r="C51" s="50"/>
      <c r="D51" s="51"/>
      <c r="E51" s="51"/>
      <c r="F51" s="51"/>
      <c r="G51" s="51"/>
      <c r="H51" s="51"/>
      <c r="I51" s="51"/>
      <c r="J51" s="51"/>
    </row>
    <row r="52" spans="1:14" ht="15" x14ac:dyDescent="0.2">
      <c r="A52" s="48"/>
      <c r="B52" s="50"/>
      <c r="C52" s="50"/>
      <c r="D52" s="51"/>
      <c r="E52" s="52"/>
      <c r="F52" s="51"/>
      <c r="G52" s="51"/>
      <c r="H52" s="51"/>
      <c r="I52" s="51"/>
      <c r="J52" s="51"/>
    </row>
    <row r="53" spans="1:14" ht="15" x14ac:dyDescent="0.2">
      <c r="A53" s="48"/>
      <c r="B53" s="50"/>
      <c r="C53" s="50"/>
      <c r="D53" s="51"/>
      <c r="E53" s="52"/>
      <c r="F53" s="51"/>
      <c r="G53" s="51"/>
      <c r="H53" s="51"/>
      <c r="I53" s="51"/>
      <c r="J53" s="51"/>
    </row>
    <row r="54" spans="1:14" x14ac:dyDescent="0.2">
      <c r="A54" s="48"/>
      <c r="B54" s="50"/>
      <c r="C54" s="50"/>
      <c r="D54" s="51"/>
      <c r="E54" s="51"/>
      <c r="F54" s="51"/>
      <c r="G54" s="51"/>
      <c r="H54" s="51"/>
      <c r="I54" s="51"/>
      <c r="J54" s="51"/>
    </row>
    <row r="56" spans="1:14" x14ac:dyDescent="0.2">
      <c r="F56" s="60"/>
    </row>
    <row r="57" spans="1:14" x14ac:dyDescent="0.2">
      <c r="F57" s="60"/>
    </row>
    <row r="74" spans="1:2" x14ac:dyDescent="0.2">
      <c r="A74" s="48"/>
      <c r="B74" s="45"/>
    </row>
    <row r="75" spans="1:2" x14ac:dyDescent="0.2">
      <c r="A75" s="48"/>
      <c r="B75" s="45"/>
    </row>
    <row r="76" spans="1:2" x14ac:dyDescent="0.2">
      <c r="A76" s="48"/>
      <c r="B76" s="44"/>
    </row>
    <row r="77" spans="1:2" x14ac:dyDescent="0.2">
      <c r="A77" s="48"/>
      <c r="B77" s="44"/>
    </row>
    <row r="78" spans="1:2" x14ac:dyDescent="0.2">
      <c r="A78" s="48"/>
      <c r="B78" s="44"/>
    </row>
    <row r="79" spans="1:2" x14ac:dyDescent="0.2">
      <c r="A79" s="48"/>
      <c r="B79" s="44"/>
    </row>
    <row r="80" spans="1:2" ht="13.5" customHeight="1" x14ac:dyDescent="0.2">
      <c r="A80" s="48"/>
      <c r="B80" s="44"/>
    </row>
    <row r="81" spans="1:2" x14ac:dyDescent="0.2">
      <c r="A81" s="48"/>
      <c r="B81" s="44"/>
    </row>
    <row r="82" spans="1:2" x14ac:dyDescent="0.2">
      <c r="A82" s="48"/>
      <c r="B82" s="45"/>
    </row>
    <row r="83" spans="1:2" x14ac:dyDescent="0.2">
      <c r="A83" s="48"/>
      <c r="B83" s="44"/>
    </row>
    <row r="84" spans="1:2" x14ac:dyDescent="0.2">
      <c r="A84" s="48"/>
      <c r="B84" s="44"/>
    </row>
    <row r="85" spans="1:2" x14ac:dyDescent="0.2">
      <c r="A85" s="48"/>
      <c r="B85" s="44"/>
    </row>
    <row r="86" spans="1:2" x14ac:dyDescent="0.2">
      <c r="A86" s="48"/>
      <c r="B86" s="44"/>
    </row>
    <row r="87" spans="1:2" x14ac:dyDescent="0.2">
      <c r="A87" s="48"/>
      <c r="B87" s="44"/>
    </row>
    <row r="88" spans="1:2" x14ac:dyDescent="0.2">
      <c r="A88" s="48"/>
      <c r="B88" s="44"/>
    </row>
    <row r="89" spans="1:2" x14ac:dyDescent="0.2">
      <c r="A89" s="48"/>
      <c r="B89" s="44"/>
    </row>
    <row r="90" spans="1:2" x14ac:dyDescent="0.2">
      <c r="A90" s="48"/>
      <c r="B90" s="44"/>
    </row>
    <row r="91" spans="1:2" x14ac:dyDescent="0.2">
      <c r="A91" s="48"/>
      <c r="B91" s="44"/>
    </row>
    <row r="92" spans="1:2" x14ac:dyDescent="0.2">
      <c r="A92" s="48"/>
      <c r="B92" s="45"/>
    </row>
    <row r="93" spans="1:2" x14ac:dyDescent="0.2">
      <c r="A93" s="48"/>
      <c r="B93" s="44"/>
    </row>
    <row r="94" spans="1:2" x14ac:dyDescent="0.2">
      <c r="A94" s="48"/>
      <c r="B94" s="44"/>
    </row>
    <row r="95" spans="1:2" x14ac:dyDescent="0.2">
      <c r="A95" s="48"/>
      <c r="B95" s="44"/>
    </row>
    <row r="96" spans="1:2" x14ac:dyDescent="0.2">
      <c r="A96" s="48"/>
      <c r="B96" s="44"/>
    </row>
  </sheetData>
  <mergeCells count="2">
    <mergeCell ref="K2:N2"/>
    <mergeCell ref="B3:K3"/>
  </mergeCells>
  <pageMargins left="0.7" right="0.7" top="0.78740157499999996" bottom="0.78740157499999996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BOZP IN1 12.2020 doplnit</vt:lpstr>
      <vt:lpstr>BOZP IN1 12.2020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Křemen Josef, Ing.</cp:lastModifiedBy>
  <cp:lastPrinted>2020-06-01T14:44:44Z</cp:lastPrinted>
  <dcterms:created xsi:type="dcterms:W3CDTF">2018-05-30T07:53:01Z</dcterms:created>
  <dcterms:modified xsi:type="dcterms:W3CDTF">2021-07-30T11:28:23Z</dcterms:modified>
</cp:coreProperties>
</file>